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fileSharing readOnlyRecommended="1"/>
  <workbookPr codeName="ThisWorkbook" defaultThemeVersion="124226"/>
  <mc:AlternateContent xmlns:mc="http://schemas.openxmlformats.org/markup-compatibility/2006">
    <mc:Choice Requires="x15">
      <x15ac:absPath xmlns:x15ac="http://schemas.microsoft.com/office/spreadsheetml/2010/11/ac" url="C:\Users\kennedy\Documents\web\pantheon\"/>
    </mc:Choice>
  </mc:AlternateContent>
  <xr:revisionPtr revIDLastSave="0" documentId="8_{50BC8329-3DDD-489A-9641-6B41637493E0}" xr6:coauthVersionLast="47" xr6:coauthVersionMax="47" xr10:uidLastSave="{00000000-0000-0000-0000-000000000000}"/>
  <bookViews>
    <workbookView xWindow="1152" yWindow="1152" windowWidth="20856" windowHeight="8964" tabRatio="675" activeTab="5" xr2:uid="{00000000-000D-0000-FFFF-FFFF00000000}"/>
  </bookViews>
  <sheets>
    <sheet name="Program Disclosures" sheetId="8" r:id="rId1"/>
    <sheet name="Time to Completion" sheetId="1" r:id="rId2"/>
    <sheet name="Program Costs" sheetId="5" r:id="rId3"/>
    <sheet name="Internships" sheetId="2" r:id="rId4"/>
    <sheet name="Attrition" sheetId="3" r:id="rId5"/>
    <sheet name="Licensure" sheetId="4" r:id="rId6"/>
    <sheet name="Sheet1" sheetId="7" state="hidden" r:id="rId7"/>
  </sheets>
  <definedNames>
    <definedName name="OLE_LINK1" localSheetId="0">'Program Disclosures'!#REF!</definedName>
    <definedName name="OLE_LINK1" localSheetId="1">'Time to Completion'!#REF!</definedName>
    <definedName name="_xlnm.Print_Area" localSheetId="4">Attrition!$B$1:$O$16</definedName>
    <definedName name="_xlnm.Print_Area" localSheetId="3">Internships!$B$1:$V$16</definedName>
    <definedName name="_xlnm.Print_Area" localSheetId="5">Licensure!$B$1:$D$20</definedName>
    <definedName name="_xlnm.Print_Area" localSheetId="2">'Program Costs'!$B$1:$D$20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3" i="1" l="1"/>
  <c r="W12" i="1"/>
  <c r="W11" i="1"/>
  <c r="W9" i="1"/>
  <c r="W10" i="1"/>
  <c r="W5" i="1"/>
  <c r="U6" i="1"/>
  <c r="S6" i="1"/>
  <c r="Q6" i="1"/>
  <c r="O6" i="1"/>
  <c r="M6" i="1"/>
  <c r="K6" i="1"/>
  <c r="I6" i="1"/>
  <c r="G6" i="1"/>
  <c r="E6" i="1"/>
  <c r="C6" i="1"/>
  <c r="W6" i="1" l="1"/>
  <c r="S14" i="2"/>
  <c r="Q14" i="2"/>
  <c r="G14" i="2"/>
  <c r="F9" i="2"/>
  <c r="F8" i="2"/>
  <c r="F7" i="2"/>
  <c r="F6" i="2"/>
  <c r="F5" i="2"/>
  <c r="F4" i="2"/>
  <c r="W7" i="1"/>
  <c r="T13" i="1"/>
  <c r="T12" i="1"/>
  <c r="T11" i="1"/>
  <c r="T10" i="1"/>
  <c r="T9" i="1"/>
  <c r="R13" i="1"/>
  <c r="R12" i="1"/>
  <c r="R11" i="1"/>
  <c r="R10" i="1"/>
  <c r="R9" i="1"/>
  <c r="P13" i="1"/>
  <c r="P12" i="1"/>
  <c r="P11" i="1"/>
  <c r="P10" i="1"/>
  <c r="P9" i="1"/>
  <c r="N13" i="1"/>
  <c r="N12" i="1"/>
  <c r="N11" i="1"/>
  <c r="N10" i="1"/>
  <c r="N9" i="1"/>
  <c r="L13" i="1"/>
  <c r="L12" i="1"/>
  <c r="L11" i="1"/>
  <c r="L10" i="1"/>
  <c r="L9" i="1"/>
  <c r="J13" i="1"/>
  <c r="J12" i="1"/>
  <c r="J11" i="1"/>
  <c r="J10" i="1"/>
  <c r="J9" i="1"/>
  <c r="H13" i="1"/>
  <c r="H12" i="1"/>
  <c r="H11" i="1"/>
  <c r="H10" i="1"/>
  <c r="H9" i="1"/>
  <c r="F13" i="1"/>
  <c r="F12" i="1"/>
  <c r="F11" i="1"/>
  <c r="F10" i="1"/>
  <c r="F9" i="1"/>
  <c r="D13" i="1"/>
  <c r="D12" i="1"/>
  <c r="D11" i="1"/>
  <c r="D10" i="1"/>
  <c r="D9" i="1"/>
  <c r="V7" i="3"/>
  <c r="V6" i="3"/>
  <c r="V5" i="3"/>
  <c r="V16" i="2"/>
  <c r="V15" i="2"/>
  <c r="V8" i="2"/>
  <c r="V7" i="2"/>
  <c r="V6" i="2"/>
  <c r="V5" i="2"/>
  <c r="V4" i="2"/>
  <c r="V9" i="2"/>
  <c r="T8" i="2"/>
  <c r="T7" i="2"/>
  <c r="T6" i="2"/>
  <c r="T5" i="2"/>
  <c r="R9" i="2"/>
  <c r="R8" i="2"/>
  <c r="R7" i="2"/>
  <c r="R6" i="2"/>
  <c r="R5" i="2"/>
  <c r="R4" i="2"/>
  <c r="P9" i="2"/>
  <c r="P8" i="2"/>
  <c r="P7" i="2"/>
  <c r="P6" i="2"/>
  <c r="P5" i="2"/>
  <c r="P4" i="2"/>
  <c r="N9" i="2"/>
  <c r="N8" i="2"/>
  <c r="N7" i="2"/>
  <c r="N6" i="2"/>
  <c r="N5" i="2"/>
  <c r="N4" i="2"/>
  <c r="L9" i="2"/>
  <c r="L8" i="2"/>
  <c r="L7" i="2"/>
  <c r="L6" i="2"/>
  <c r="L5" i="2"/>
  <c r="L4" i="2"/>
  <c r="J9" i="2"/>
  <c r="J8" i="2"/>
  <c r="J7" i="2"/>
  <c r="J6" i="2"/>
  <c r="J5" i="2"/>
  <c r="J4" i="2"/>
  <c r="H9" i="2"/>
  <c r="H8" i="2"/>
  <c r="H7" i="2"/>
  <c r="H6" i="2"/>
  <c r="H5" i="2"/>
  <c r="H4" i="2"/>
  <c r="D9" i="2"/>
  <c r="D8" i="2"/>
  <c r="D7" i="2"/>
  <c r="D6" i="2"/>
  <c r="D5" i="2"/>
  <c r="D4" i="2"/>
  <c r="L6" i="3"/>
  <c r="T5" i="3"/>
  <c r="T6" i="3"/>
  <c r="T7" i="3"/>
  <c r="V9" i="1"/>
  <c r="X9" i="1"/>
  <c r="V10" i="1"/>
  <c r="X10" i="1"/>
  <c r="V11" i="1"/>
  <c r="X11" i="1"/>
  <c r="V12" i="1"/>
  <c r="X12" i="1"/>
  <c r="V13" i="1"/>
  <c r="X13" i="1"/>
  <c r="T16" i="2" l="1"/>
  <c r="R16" i="2"/>
  <c r="O14" i="2"/>
  <c r="P16" i="2" s="1"/>
  <c r="M14" i="2"/>
  <c r="N16" i="2" s="1"/>
  <c r="K14" i="2"/>
  <c r="L16" i="2" s="1"/>
  <c r="I14" i="2"/>
  <c r="J16" i="2" s="1"/>
  <c r="H16" i="2"/>
  <c r="E14" i="2"/>
  <c r="F16" i="2" s="1"/>
  <c r="C14" i="2"/>
  <c r="D16" i="2" s="1"/>
  <c r="F15" i="2" l="1"/>
  <c r="J15" i="2"/>
  <c r="N15" i="2"/>
  <c r="R15" i="2"/>
  <c r="H15" i="2"/>
  <c r="L15" i="2"/>
  <c r="P15" i="2"/>
  <c r="T15" i="2"/>
  <c r="D15" i="2"/>
  <c r="J5" i="3"/>
  <c r="F7" i="3" l="1"/>
  <c r="F6" i="3"/>
  <c r="F5" i="3"/>
  <c r="D7" i="3"/>
  <c r="D6" i="3"/>
  <c r="D5" i="3"/>
  <c r="C6" i="4"/>
  <c r="R7" i="3"/>
  <c r="P7" i="3"/>
  <c r="N7" i="3"/>
  <c r="L7" i="3"/>
  <c r="J7" i="3"/>
  <c r="H7" i="3"/>
  <c r="R6" i="3"/>
  <c r="P6" i="3"/>
  <c r="N6" i="3"/>
  <c r="J6" i="3"/>
  <c r="H6" i="3"/>
  <c r="R5" i="3"/>
  <c r="P5" i="3"/>
  <c r="N5" i="3"/>
  <c r="L5" i="3"/>
  <c r="H5" i="3"/>
</calcChain>
</file>

<file path=xl/sharedStrings.xml><?xml version="1.0" encoding="utf-8"?>
<sst xmlns="http://schemas.openxmlformats.org/spreadsheetml/2006/main" count="218" uniqueCount="136">
  <si>
    <t>Student Admissions, Outcomes, and Other Data</t>
  </si>
  <si>
    <t>Date Program Tables are updated:</t>
  </si>
  <si>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</si>
  <si>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</si>
  <si>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r>
      <t xml:space="preserve">_____ </t>
    </r>
    <r>
      <rPr>
        <b/>
        <sz val="11"/>
        <color theme="1"/>
        <rFont val="Calibri"/>
        <family val="2"/>
        <scheme val="minor"/>
      </rPr>
      <t>Yes</t>
    </r>
  </si>
  <si>
    <r>
      <t>_</t>
    </r>
    <r>
      <rPr>
        <u/>
        <sz val="11"/>
        <color theme="1"/>
        <rFont val="Calibri"/>
        <family val="2"/>
        <scheme val="minor"/>
      </rPr>
      <t>X</t>
    </r>
    <r>
      <rPr>
        <sz val="11"/>
        <color theme="1"/>
        <rFont val="Calibri"/>
        <family val="2"/>
        <scheme val="minor"/>
      </rPr>
      <t xml:space="preserve">___ </t>
    </r>
    <r>
      <rPr>
        <b/>
        <sz val="11"/>
        <color theme="1"/>
        <rFont val="Calibri"/>
        <family val="2"/>
        <scheme val="minor"/>
      </rPr>
      <t>No</t>
    </r>
  </si>
  <si>
    <t>If yes, provide website link (or content from brochure) where this specific information is presented:</t>
  </si>
  <si>
    <t>Time to Completion for all students entering the program</t>
  </si>
  <si>
    <t>Outcome</t>
  </si>
  <si>
    <t>Year in which Degrees were Conferred_2014-2015</t>
  </si>
  <si>
    <t>Year in which Degrees were Conferred_2015-2016</t>
  </si>
  <si>
    <t>Year in which Degrees were Conferred_2016-2017</t>
  </si>
  <si>
    <t>Year in which Degrees were Conferred_2017-2018</t>
  </si>
  <si>
    <t>Year in which Degrees were Conferred_2018-2019</t>
  </si>
  <si>
    <t>Year in which Degrees were Conferred_2019-2020</t>
  </si>
  <si>
    <t>Year in which Degrees were Conferred_2020-2021</t>
  </si>
  <si>
    <t>Year in which Degrees were Conferred_2021-2022</t>
  </si>
  <si>
    <t>Year in which Degrees were Conferred_2022-2023</t>
  </si>
  <si>
    <t>Year in which Degrees were Conferred_Total</t>
  </si>
  <si>
    <t>Total number of students with doctoral degree conferred on transcript</t>
  </si>
  <si>
    <r>
      <t xml:space="preserve">Mean </t>
    </r>
    <r>
      <rPr>
        <sz val="11"/>
        <color indexed="8"/>
        <rFont val="Times New Roman"/>
        <family val="1"/>
      </rPr>
      <t>number of years to complete the program</t>
    </r>
  </si>
  <si>
    <r>
      <t>Median</t>
    </r>
    <r>
      <rPr>
        <sz val="11"/>
        <color indexed="8"/>
        <rFont val="Times New Roman"/>
        <family val="1"/>
      </rPr>
      <t xml:space="preserve"> number of years to complete the program</t>
    </r>
  </si>
  <si>
    <t>Time to Degree Ranges</t>
  </si>
  <si>
    <t>N</t>
  </si>
  <si>
    <t>%</t>
  </si>
  <si>
    <t>Students in less than 5 years</t>
  </si>
  <si>
    <t>Students in 5 years</t>
  </si>
  <si>
    <t>Students in 6 years</t>
  </si>
  <si>
    <t>Students in 7 years</t>
  </si>
  <si>
    <t>Students in more than 7 years</t>
  </si>
  <si>
    <t xml:space="preserve">Also, please describe or provide a link to program admissions policies that allow students to enter  with credit for prior graduate work, and the expected </t>
  </si>
  <si>
    <r>
      <t xml:space="preserve">implications for time to completion. Please indicate NA if not applicable: </t>
    </r>
    <r>
      <rPr>
        <b/>
        <u/>
        <sz val="11"/>
        <color rgb="FF000000"/>
        <rFont val="Calibri"/>
        <family val="2"/>
        <scheme val="minor"/>
      </rPr>
      <t>https://www.fdu.edu/academics/colleges-schools/psychology/phd-clinical-psych/</t>
    </r>
  </si>
  <si>
    <t>Program Costs</t>
  </si>
  <si>
    <t>Description</t>
  </si>
  <si>
    <t>Tuition for full-time students (in-state)</t>
  </si>
  <si>
    <t>Tuition for full-time students (out-of-state)</t>
  </si>
  <si>
    <t>Same as in-state: see above.</t>
  </si>
  <si>
    <r>
      <t>Tuition per credit hour for part-time students (</t>
    </r>
    <r>
      <rPr>
        <i/>
        <sz val="11"/>
        <color indexed="8"/>
        <rFont val="Times New Roman"/>
        <family val="1"/>
      </rPr>
      <t>if applicable enter amount; if not applicable enter "NA"</t>
    </r>
    <r>
      <rPr>
        <sz val="11"/>
        <color indexed="8"/>
        <rFont val="Times New Roman"/>
        <family val="1"/>
      </rPr>
      <t>)</t>
    </r>
  </si>
  <si>
    <t xml:space="preserve">University/institution fees or costs </t>
  </si>
  <si>
    <t>Additional estimated fees or costs to students (e.g. books, travel, etc.)</t>
  </si>
  <si>
    <t xml:space="preserve">Internship Placement - Table 1 </t>
  </si>
  <si>
    <t>Outcome </t>
  </si>
  <si>
    <t>Year Applied for Internship_2014-2015_N</t>
  </si>
  <si>
    <t>Year Applied for Internship_2014-2015_%</t>
  </si>
  <si>
    <t>Year Applied for Internship_2015-2016_N</t>
  </si>
  <si>
    <t>Year Applied for Internship_2015-2016_%</t>
  </si>
  <si>
    <t>Year Applied for Internship_2016-2017_N</t>
  </si>
  <si>
    <t>Year Applied for Internship_2016-2017_%</t>
  </si>
  <si>
    <t>Year Applied for Internship_2017-2018_N</t>
  </si>
  <si>
    <t>Year Applied for Internship_2017-2018_%</t>
  </si>
  <si>
    <t>Year Applied for Internship_2018-2019_N</t>
  </si>
  <si>
    <t>Year Applied for Internship_2018-2019_%</t>
  </si>
  <si>
    <t>Year Applied for Internship_2019-2020_N</t>
  </si>
  <si>
    <t>Year Applied for Internship_2019-2020_%</t>
  </si>
  <si>
    <t>Year Applied for Internship_2020-2021_N</t>
  </si>
  <si>
    <t>Year Applied for Internship_2020-2021_%</t>
  </si>
  <si>
    <t>Year Applied for Internship_2021-2022_N</t>
  </si>
  <si>
    <t>Year Applied for Internship_2021-2022_%</t>
  </si>
  <si>
    <t>Year Applied for Internship_2022-2023_N</t>
  </si>
  <si>
    <t>Year Applied for Internship_2022-2023_%</t>
  </si>
  <si>
    <t>Students who obtained APA/CPA-accredited internships</t>
  </si>
  <si>
    <r>
      <t xml:space="preserve">Students who obtained APPIC member internships that were not APA/CPA-accredited </t>
    </r>
    <r>
      <rPr>
        <i/>
        <sz val="11"/>
        <color indexed="8"/>
        <rFont val="Times New Roman"/>
        <family val="1"/>
      </rPr>
      <t>(if applicable)</t>
    </r>
  </si>
  <si>
    <r>
      <t>Students who obtained other membership organization internships (e.g. CAPIC) that were not APA/CPA-accredited (</t>
    </r>
    <r>
      <rPr>
        <i/>
        <sz val="11"/>
        <color indexed="8"/>
        <rFont val="Times New Roman"/>
        <family val="1"/>
      </rPr>
      <t>if applicable)</t>
    </r>
  </si>
  <si>
    <r>
      <t>Students who obtained  internships conforming to CDSPP guidelines that were not APA/CPA-accredited (</t>
    </r>
    <r>
      <rPr>
        <i/>
        <sz val="11"/>
        <color indexed="8"/>
        <rFont val="Times New Roman"/>
        <family val="1"/>
      </rPr>
      <t>if applicable)</t>
    </r>
  </si>
  <si>
    <r>
      <t>Students who obtained other internships that were not APA/CPA-accredited (</t>
    </r>
    <r>
      <rPr>
        <i/>
        <sz val="11"/>
        <color indexed="8"/>
        <rFont val="Times New Roman"/>
        <family val="1"/>
      </rPr>
      <t>if applicable)</t>
    </r>
  </si>
  <si>
    <t>Students who obtained any internship</t>
  </si>
  <si>
    <t>Students who sought or applied for internships including those who withdrew from the application process</t>
  </si>
  <si>
    <t>-</t>
  </si>
  <si>
    <t>Internship Placement - Table 2</t>
  </si>
  <si>
    <t> Outcome</t>
  </si>
  <si>
    <t>Students who obtained paid internships</t>
  </si>
  <si>
    <r>
      <t>Students who obtained half-time internships* (</t>
    </r>
    <r>
      <rPr>
        <i/>
        <sz val="11"/>
        <color theme="1"/>
        <rFont val="Times New Roman"/>
        <family val="1"/>
      </rPr>
      <t>if applicable)</t>
    </r>
  </si>
  <si>
    <t>Attrition</t>
  </si>
  <si>
    <t>Variable</t>
  </si>
  <si>
    <t>Year of First Enrollment_2014-2015_N</t>
  </si>
  <si>
    <t>Year of First Enrollment_2014-2015_%</t>
  </si>
  <si>
    <t>Year of First Enrollment_2015-2016_N</t>
  </si>
  <si>
    <t>Year of First Enrollment_2015-2016_%</t>
  </si>
  <si>
    <t>Year of First Enrollment_2016-2017_N</t>
  </si>
  <si>
    <t>Year of First Enrollment_2016-2017_%</t>
  </si>
  <si>
    <t>Year of First Enrollment_2017-2018_N</t>
  </si>
  <si>
    <t>Year of First Enrollment_2017-2018_%</t>
  </si>
  <si>
    <t>Year of First Enrollment_2018-2019_N</t>
  </si>
  <si>
    <t>Year of First Enrollment_2018-2019_%</t>
  </si>
  <si>
    <t>Year of First Enrollment_2019-2020_N</t>
  </si>
  <si>
    <t>Year of First Enrollment_2019-2020_%</t>
  </si>
  <si>
    <t>Year of First Enrollment_2020-2021_N</t>
  </si>
  <si>
    <t>Year of First Enrollment_2020-2021_%</t>
  </si>
  <si>
    <t>Year of First Enrollment_2021-2022_N</t>
  </si>
  <si>
    <t>Year of First Enrollment_2021-2022_%</t>
  </si>
  <si>
    <t>Year of First Enrollment_2022-2023_N</t>
  </si>
  <si>
    <t>Year of First Enrollment_2022-2023_%</t>
  </si>
  <si>
    <t>Students for whom this is the year of first enrollment (i.e. new students)</t>
  </si>
  <si>
    <t>Students whose doctoral degrees were conferred on their transcripts</t>
  </si>
  <si>
    <t>Students still enrolled in program</t>
  </si>
  <si>
    <t>Students no longer enrolled for any reason other than conferral of doctoral degree</t>
  </si>
  <si>
    <t>Licensure</t>
  </si>
  <si>
    <t>The total number of program graduates (doctoral degrees conferred on transcript) between 2 and 10 years ago</t>
  </si>
  <si>
    <t>The number of these graduates (between 2 and 10 years ago) who became licensed psychologists in the past 10 years</t>
  </si>
  <si>
    <t>Licensure percentage</t>
  </si>
  <si>
    <t>2006-2016</t>
  </si>
  <si>
    <t>2006 to 2016</t>
  </si>
  <si>
    <t>Year Applied for Internship_2023-2024_N</t>
  </si>
  <si>
    <t>Year Applied for Internship_2023-2024_%</t>
  </si>
  <si>
    <t>Year of First Enrollment_2023-2024_N</t>
  </si>
  <si>
    <t>Year of First Enrollment_2023-2024_%</t>
  </si>
  <si>
    <t>$46,836  with a $5,000 tuition remission for each of the first three years in the Program.</t>
  </si>
  <si>
    <t>Dissertation flat fee $5,624 (Year 4); Internship flat fee $290 (Year 5); Dissertation Maintenance flat fee $574 (Year 5 and beyond); yearly university tuition increases will apply.</t>
  </si>
  <si>
    <t>Across all 5 years of the program from application fee to graduation fees and all fees in between (e.g., technology fee, medical insurance), the current total university fee cost is estimated at $10,500.</t>
  </si>
  <si>
    <t>Estimated at $2500 per year.</t>
  </si>
  <si>
    <t>Year in which Degrees were Conferred_2023-2024</t>
  </si>
  <si>
    <r>
      <t>2024-2025 1</t>
    </r>
    <r>
      <rPr>
        <b/>
        <vertAlign val="superscript"/>
        <sz val="11"/>
        <color indexed="8"/>
        <rFont val="Times New Roman"/>
        <family val="1"/>
      </rPr>
      <t>st</t>
    </r>
    <r>
      <rPr>
        <b/>
        <sz val="11"/>
        <color indexed="8"/>
        <rFont val="Times New Roman"/>
        <family val="1"/>
      </rPr>
      <t>-year 
Cohort Cost</t>
    </r>
  </si>
  <si>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</si>
  <si>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</si>
  <si>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</si>
  <si>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</si>
  <si>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</si>
  <si>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</si>
  <si>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</si>
  <si>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</si>
  <si>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</si>
  <si>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</si>
  <si>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</si>
  <si>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</si>
  <si>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</si>
  <si>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</si>
  <si>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</si>
  <si>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</si>
  <si>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</si>
  <si>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</si>
  <si>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</si>
  <si>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</si>
  <si>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</si>
  <si>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</si>
  <si>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</si>
  <si>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2015-2022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</si>
</sst>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b/>
      <sz val="11"/>
      <color indexed="8"/>
      <name val="Times New Roman"/>
      <family val="1"/>
    </font>
    <font>
      <sz val="11"/>
      <color indexed="8"/>
      <name val="Times New Roman"/>
      <family val="1"/>
    </font>
    <font>
      <i/>
      <sz val="11"/>
      <color indexed="8"/>
      <name val="Times New Roman"/>
      <family val="1"/>
    </font>
    <font>
      <b/>
      <vertAlign val="superscript"/>
      <sz val="11"/>
      <color indexed="8"/>
      <name val="Times New Roman"/>
      <family val="1"/>
    </font>
    <font>
      <b/>
      <sz val="11"/>
      <color indexed="10"/>
      <name val="Calibri"/>
      <family val="2"/>
    </font>
    <font>
      <b/>
      <sz val="14"/>
      <name val="Times New Roman"/>
      <family val="1"/>
    </font>
    <font>
      <b/>
      <sz val="11"/>
      <color theme="1"/>
      <name val="Calibri"/>
      <family val="2"/>
      <scheme val="minor"/>
    </font>
    <font>
      <sz val="11"/>
      <color rgb="FF000000"/>
      <name val="Times New Roman"/>
      <family val="1"/>
    </font>
    <font>
      <b/>
      <sz val="11"/>
      <color rgb="FF000000"/>
      <name val="Times New Roman"/>
      <family val="1"/>
    </font>
    <font>
      <b/>
      <sz val="14"/>
      <color rgb="FF000000"/>
      <name val="Times New Roman"/>
      <family val="1"/>
    </font>
    <font>
      <sz val="10"/>
      <color rgb="FF000000"/>
      <name val="Times New Roman"/>
      <family val="1"/>
    </font>
    <font>
      <sz val="11"/>
      <color theme="1"/>
      <name val="Times New Roman"/>
      <family val="1"/>
    </font>
    <font>
      <b/>
      <sz val="11"/>
      <color theme="1"/>
      <name val="Times New Roman"/>
      <family val="1"/>
    </font>
    <font>
      <sz val="11"/>
      <color theme="1"/>
      <name val="Calibri"/>
      <family val="2"/>
      <scheme val="minor"/>
    </font>
    <font>
      <b/>
      <sz val="14"/>
      <color theme="1"/>
      <name val="Times New Roman"/>
      <family val="1"/>
    </font>
    <font>
      <b/>
      <sz val="11"/>
      <color rgb="FF000000"/>
      <name val="Calibri"/>
      <family val="2"/>
      <scheme val="minor"/>
    </font>
    <font>
      <b/>
      <sz val="11"/>
      <color theme="1" tint="4.9989318521683403E-2"/>
      <name val="Times New Roman"/>
      <family val="1"/>
    </font>
    <font>
      <sz val="8"/>
      <name val="Calibri"/>
      <family val="2"/>
      <scheme val="minor"/>
    </font>
    <font>
      <u/>
      <sz val="11"/>
      <color theme="10"/>
      <name val="Calibri"/>
      <family val="2"/>
      <scheme val="minor"/>
    </font>
    <font>
      <i/>
      <sz val="11"/>
      <color theme="1"/>
      <name val="Times New Roman"/>
      <family val="1"/>
    </font>
    <font>
      <b/>
      <sz val="10"/>
      <color rgb="FF000000"/>
      <name val="Times New Roman"/>
      <family val="1"/>
    </font>
    <font>
      <u/>
      <sz val="11"/>
      <color theme="1"/>
      <name val="Calibri"/>
      <family val="2"/>
      <scheme val="minor"/>
    </font>
    <font>
      <b/>
      <u/>
      <sz val="11"/>
      <color rgb="FF000000"/>
      <name val="Calibri"/>
      <family val="2"/>
      <scheme val="minor"/>
    </font>
    <font>
      <sz val="10"/>
      <color rgb="FF303030"/>
      <name val="Calibri"/>
      <family val="2"/>
    </font>
    <font>
      <sz val="10"/>
      <color rgb="FF000000"/>
      <name val="Calibri"/>
      <family val="2"/>
    </font>
    <font>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2">
    <border>
      <left/>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s>
  <cellStyleXfs count="7">
    <xf numFmtId="0" fontId="0" fillId="0" borderId="0"/>
    <xf numFmtId="0" fontId="14" fillId="0" borderId="0"/>
    <xf numFmtId="0" fontId="14" fillId="0" borderId="0"/>
    <xf numFmtId="0" fontId="14" fillId="0" borderId="0"/>
    <xf numFmtId="0" fontId="14" fillId="0" borderId="0"/>
    <xf numFmtId="0" fontId="19" fillId="0" borderId="0" applyNumberFormat="0" applyFill="0" applyBorder="0" applyAlignment="0" applyProtection="0"/>
    <xf numFmtId="9" fontId="14" fillId="0" borderId="0" applyFont="0" applyFill="0" applyBorder="0" applyAlignment="0" applyProtection="0"/>
  </cellStyleXfs>
  <cellXfs count="121">
    <xf numFmtId="0" fontId="0" fillId="0" borderId="0" xfId="0"/>
    <xf numFmtId="0" fontId="0" fillId="2" borderId="0" xfId="0" applyFill="1"/>
    <xf numFmtId="0" fontId="8" fillId="2" borderId="2"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lignment vertical="center"/>
    </xf>
    <xf numFmtId="1" fontId="0" fillId="2" borderId="0" xfId="0" applyNumberFormat="1" applyFill="1"/>
    <xf numFmtId="0" fontId="0" fillId="2" borderId="0" xfId="0" applyFill="1" applyAlignment="1">
      <alignment horizontal="center"/>
    </xf>
    <xf numFmtId="0" fontId="9" fillId="2" borderId="0" xfId="0" applyFont="1" applyFill="1" applyAlignment="1">
      <alignment vertical="center"/>
    </xf>
    <xf numFmtId="0" fontId="12" fillId="2" borderId="0" xfId="0" applyFont="1" applyFill="1"/>
    <xf numFmtId="0" fontId="5" fillId="2" borderId="0" xfId="0" applyFont="1" applyFill="1"/>
    <xf numFmtId="0" fontId="13" fillId="2" borderId="0" xfId="0" applyFont="1" applyFill="1"/>
    <xf numFmtId="1" fontId="8" fillId="2" borderId="3" xfId="0" applyNumberFormat="1" applyFont="1" applyFill="1" applyBorder="1" applyAlignment="1" applyProtection="1">
      <alignment horizontal="center" vertical="center" wrapText="1"/>
      <protection locked="0"/>
    </xf>
    <xf numFmtId="0" fontId="0" fillId="2" borderId="0" xfId="0" applyFill="1" applyProtection="1">
      <protection locked="0"/>
    </xf>
    <xf numFmtId="0" fontId="10" fillId="2" borderId="0" xfId="0" applyFont="1" applyFill="1" applyAlignment="1" applyProtection="1">
      <alignment vertical="center"/>
      <protection locked="0"/>
    </xf>
    <xf numFmtId="0" fontId="11" fillId="2" borderId="0" xfId="0" applyFont="1" applyFill="1" applyAlignment="1" applyProtection="1">
      <alignment vertical="center"/>
      <protection locked="0"/>
    </xf>
    <xf numFmtId="0" fontId="8" fillId="2" borderId="0" xfId="0" applyFont="1" applyFill="1" applyAlignment="1" applyProtection="1">
      <alignment vertical="center"/>
      <protection locked="0"/>
    </xf>
    <xf numFmtId="1" fontId="8" fillId="2" borderId="5" xfId="0" applyNumberFormat="1" applyFont="1" applyFill="1" applyBorder="1" applyAlignment="1" applyProtection="1">
      <alignment horizontal="center" vertical="center" wrapText="1"/>
      <protection locked="0"/>
    </xf>
    <xf numFmtId="0" fontId="0" fillId="2" borderId="0" xfId="0" applyFill="1" applyAlignment="1" applyProtection="1">
      <alignment horizontal="center"/>
      <protection locked="0"/>
    </xf>
    <xf numFmtId="0" fontId="9" fillId="2" borderId="0" xfId="0" applyFont="1" applyFill="1" applyAlignment="1" applyProtection="1">
      <alignment vertical="center" wrapText="1"/>
      <protection locked="0"/>
    </xf>
    <xf numFmtId="0" fontId="9" fillId="2" borderId="0" xfId="0" applyFont="1" applyFill="1" applyAlignment="1" applyProtection="1">
      <alignment horizontal="center" vertical="center" wrapText="1"/>
      <protection locked="0"/>
    </xf>
    <xf numFmtId="0" fontId="9" fillId="2" borderId="0" xfId="0" applyFont="1" applyFill="1" applyAlignment="1" applyProtection="1">
      <alignment vertical="center"/>
      <protection locked="0"/>
    </xf>
    <xf numFmtId="0" fontId="0" fillId="2" borderId="0" xfId="0" applyFill="1" applyAlignment="1" applyProtection="1">
      <alignment vertical="top"/>
      <protection locked="0"/>
    </xf>
    <xf numFmtId="0" fontId="0" fillId="2" borderId="0" xfId="0" applyFill="1" applyAlignment="1">
      <alignment vertical="top"/>
    </xf>
    <xf numFmtId="0" fontId="6" fillId="2" borderId="0" xfId="0" applyFont="1" applyFill="1" applyAlignment="1" applyProtection="1">
      <alignment vertical="center"/>
      <protection locked="0"/>
    </xf>
    <xf numFmtId="0" fontId="15" fillId="0" borderId="0" xfId="0" applyFont="1"/>
    <xf numFmtId="0" fontId="7" fillId="2" borderId="15" xfId="0" applyFont="1" applyFill="1" applyBorder="1" applyAlignment="1">
      <alignment vertical="top" wrapText="1"/>
    </xf>
    <xf numFmtId="0" fontId="0" fillId="2" borderId="17" xfId="0" applyFill="1" applyBorder="1" applyProtection="1">
      <protection locked="0"/>
    </xf>
    <xf numFmtId="0" fontId="7" fillId="0" borderId="16" xfId="0" applyFont="1" applyBorder="1" applyAlignment="1">
      <alignment vertical="top"/>
    </xf>
    <xf numFmtId="0" fontId="7" fillId="2" borderId="18" xfId="0" applyFont="1" applyFill="1" applyBorder="1" applyAlignment="1">
      <alignment vertical="top" wrapText="1"/>
    </xf>
    <xf numFmtId="0" fontId="0" fillId="2" borderId="8" xfId="0" applyFill="1" applyBorder="1" applyAlignment="1" applyProtection="1">
      <alignment horizontal="left" vertical="top" indent="1"/>
      <protection locked="0"/>
    </xf>
    <xf numFmtId="0" fontId="7" fillId="0" borderId="21" xfId="0" applyFont="1" applyBorder="1" applyAlignment="1" applyProtection="1">
      <alignment vertical="top" wrapText="1"/>
      <protection locked="0"/>
    </xf>
    <xf numFmtId="0" fontId="0" fillId="2" borderId="14" xfId="0" applyFill="1" applyBorder="1" applyProtection="1">
      <protection locked="0"/>
    </xf>
    <xf numFmtId="0" fontId="16" fillId="2" borderId="0" xfId="0" applyFont="1" applyFill="1" applyAlignment="1" applyProtection="1">
      <alignment vertical="center"/>
      <protection locked="0"/>
    </xf>
    <xf numFmtId="0" fontId="0" fillId="0" borderId="21" xfId="0" applyBorder="1" applyAlignment="1" applyProtection="1">
      <alignment vertical="center"/>
      <protection locked="0"/>
    </xf>
    <xf numFmtId="0" fontId="0" fillId="0" borderId="25" xfId="0" applyBorder="1" applyAlignment="1" applyProtection="1">
      <alignment vertical="center"/>
      <protection locked="0"/>
    </xf>
    <xf numFmtId="0" fontId="0" fillId="2" borderId="25" xfId="0" applyFill="1" applyBorder="1" applyAlignment="1" applyProtection="1">
      <alignment vertical="center"/>
      <protection locked="0"/>
    </xf>
    <xf numFmtId="0" fontId="11" fillId="2" borderId="7" xfId="0" applyFont="1" applyFill="1" applyBorder="1" applyAlignment="1" applyProtection="1">
      <alignment vertical="center"/>
      <protection locked="0"/>
    </xf>
    <xf numFmtId="0" fontId="8" fillId="2" borderId="12" xfId="0" applyFont="1" applyFill="1" applyBorder="1" applyAlignment="1">
      <alignment vertical="center" wrapText="1"/>
    </xf>
    <xf numFmtId="0" fontId="8" fillId="2" borderId="22" xfId="0" applyFont="1" applyFill="1" applyBorder="1" applyAlignment="1">
      <alignment vertical="center" wrapText="1"/>
    </xf>
    <xf numFmtId="0" fontId="8" fillId="2" borderId="23" xfId="0" applyFont="1" applyFill="1" applyBorder="1" applyAlignment="1">
      <alignment vertical="center" wrapText="1"/>
    </xf>
    <xf numFmtId="0" fontId="8" fillId="2" borderId="13" xfId="0" applyFont="1" applyFill="1" applyBorder="1" applyAlignment="1">
      <alignment vertical="center" wrapText="1"/>
    </xf>
    <xf numFmtId="0" fontId="8" fillId="2" borderId="11" xfId="0"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0" fontId="8" fillId="2" borderId="4" xfId="0" applyFont="1" applyFill="1" applyBorder="1" applyAlignment="1">
      <alignment vertical="center" wrapText="1"/>
    </xf>
    <xf numFmtId="0" fontId="9" fillId="3" borderId="28" xfId="0" applyFont="1" applyFill="1" applyBorder="1" applyAlignment="1">
      <alignment horizontal="center" vertical="center"/>
    </xf>
    <xf numFmtId="0" fontId="9" fillId="3" borderId="20" xfId="0" applyFont="1" applyFill="1" applyBorder="1" applyAlignment="1">
      <alignment horizontal="center" vertical="center" wrapText="1"/>
    </xf>
    <xf numFmtId="0" fontId="8" fillId="2" borderId="11" xfId="0" applyFont="1" applyFill="1" applyBorder="1" applyAlignment="1">
      <alignment vertical="center" wrapText="1"/>
    </xf>
    <xf numFmtId="0" fontId="8" fillId="2" borderId="26"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9" fillId="3" borderId="19" xfId="0" applyFont="1" applyFill="1" applyBorder="1" applyAlignment="1">
      <alignment horizontal="center" vertical="center" wrapText="1"/>
    </xf>
    <xf numFmtId="0" fontId="8" fillId="2" borderId="30" xfId="0" applyFont="1" applyFill="1" applyBorder="1" applyAlignment="1">
      <alignment vertical="center" wrapText="1"/>
    </xf>
    <xf numFmtId="9" fontId="8" fillId="2" borderId="7" xfId="0" applyNumberFormat="1" applyFont="1" applyFill="1" applyBorder="1" applyAlignment="1" applyProtection="1">
      <alignment horizontal="center" vertical="center" wrapText="1"/>
      <protection locked="0"/>
    </xf>
    <xf numFmtId="0" fontId="17" fillId="3" borderId="18" xfId="0" applyFont="1" applyFill="1" applyBorder="1" applyAlignment="1">
      <alignment horizontal="center"/>
    </xf>
    <xf numFmtId="0" fontId="8" fillId="2" borderId="24" xfId="0" applyFont="1" applyFill="1" applyBorder="1" applyAlignment="1">
      <alignment vertical="center" wrapText="1"/>
    </xf>
    <xf numFmtId="1" fontId="8" fillId="2" borderId="10" xfId="0" applyNumberFormat="1" applyFont="1" applyFill="1" applyBorder="1" applyAlignment="1" applyProtection="1">
      <alignment horizontal="center" vertical="center" wrapText="1"/>
      <protection locked="0"/>
    </xf>
    <xf numFmtId="1" fontId="8" fillId="2" borderId="9" xfId="0" applyNumberFormat="1" applyFont="1" applyFill="1" applyBorder="1" applyAlignment="1" applyProtection="1">
      <alignment horizontal="center" vertical="center" wrapText="1"/>
      <protection locked="0"/>
    </xf>
    <xf numFmtId="0" fontId="8" fillId="2" borderId="26" xfId="0" applyFont="1" applyFill="1" applyBorder="1" applyAlignment="1">
      <alignment vertical="center" wrapText="1"/>
    </xf>
    <xf numFmtId="0" fontId="8" fillId="2" borderId="27" xfId="0" applyFont="1" applyFill="1" applyBorder="1" applyAlignment="1">
      <alignment vertical="center" wrapText="1"/>
    </xf>
    <xf numFmtId="0" fontId="8" fillId="2" borderId="29" xfId="0" applyFont="1" applyFill="1" applyBorder="1" applyAlignment="1">
      <alignment vertical="center" wrapText="1"/>
    </xf>
    <xf numFmtId="0" fontId="8" fillId="2" borderId="15" xfId="0" applyFont="1" applyFill="1" applyBorder="1" applyAlignment="1">
      <alignment vertical="center" wrapText="1"/>
    </xf>
    <xf numFmtId="0" fontId="8" fillId="2" borderId="7" xfId="0" applyFont="1" applyFill="1" applyBorder="1" applyAlignment="1">
      <alignment vertical="center" wrapText="1"/>
    </xf>
    <xf numFmtId="0" fontId="12" fillId="2" borderId="15" xfId="0" applyFont="1" applyFill="1" applyBorder="1" applyAlignment="1">
      <alignment vertical="center" wrapText="1"/>
    </xf>
    <xf numFmtId="0" fontId="12" fillId="2" borderId="7" xfId="0" applyFont="1" applyFill="1" applyBorder="1" applyAlignment="1">
      <alignment vertical="center" wrapText="1"/>
    </xf>
    <xf numFmtId="0" fontId="12" fillId="2" borderId="15" xfId="0" applyFont="1" applyFill="1" applyBorder="1" applyAlignment="1">
      <alignment vertical="center"/>
    </xf>
    <xf numFmtId="0" fontId="9" fillId="2" borderId="29" xfId="0" applyFont="1" applyFill="1" applyBorder="1" applyAlignment="1">
      <alignment vertical="center" wrapText="1"/>
    </xf>
    <xf numFmtId="0" fontId="12" fillId="2" borderId="31" xfId="0" applyFont="1" applyFill="1" applyBorder="1" applyAlignment="1">
      <alignment vertical="center" wrapText="1"/>
    </xf>
    <xf numFmtId="0" fontId="12" fillId="2" borderId="29" xfId="0" applyFont="1" applyFill="1" applyBorder="1" applyAlignment="1">
      <alignment vertical="center" wrapText="1"/>
    </xf>
    <xf numFmtId="0" fontId="9" fillId="3" borderId="15"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8" fillId="2" borderId="15" xfId="0" applyFont="1" applyFill="1" applyBorder="1" applyAlignment="1">
      <alignment horizontal="center" vertical="center" wrapText="1"/>
    </xf>
    <xf numFmtId="1" fontId="8" fillId="2" borderId="32" xfId="0" applyNumberFormat="1" applyFont="1" applyFill="1" applyBorder="1" applyAlignment="1">
      <alignment horizontal="center" vertical="center" wrapText="1"/>
    </xf>
    <xf numFmtId="0" fontId="8" fillId="2" borderId="31" xfId="0" applyFont="1" applyFill="1" applyBorder="1" applyAlignment="1">
      <alignment horizontal="center" vertical="center" wrapText="1"/>
    </xf>
    <xf numFmtId="1" fontId="8" fillId="2" borderId="9" xfId="0" applyNumberFormat="1" applyFont="1" applyFill="1" applyBorder="1" applyAlignment="1">
      <alignment horizontal="center" vertical="center" wrapText="1"/>
    </xf>
    <xf numFmtId="0" fontId="9" fillId="3" borderId="7" xfId="0" applyFont="1" applyFill="1" applyBorder="1" applyAlignment="1">
      <alignment horizontal="center" vertical="center" wrapText="1"/>
    </xf>
    <xf numFmtId="0" fontId="12" fillId="2" borderId="7" xfId="0" applyFont="1" applyFill="1" applyBorder="1" applyAlignment="1">
      <alignment vertical="center"/>
    </xf>
    <xf numFmtId="0" fontId="12" fillId="2" borderId="29" xfId="0" applyFont="1" applyFill="1" applyBorder="1" applyAlignment="1">
      <alignment vertical="center"/>
    </xf>
    <xf numFmtId="1" fontId="8" fillId="2" borderId="32" xfId="0" applyNumberFormat="1" applyFont="1" applyFill="1" applyBorder="1" applyAlignment="1">
      <alignment horizontal="center" vertical="center"/>
    </xf>
    <xf numFmtId="1" fontId="8" fillId="2" borderId="9" xfId="0" applyNumberFormat="1" applyFont="1" applyFill="1" applyBorder="1" applyAlignment="1">
      <alignment horizontal="center" vertical="center"/>
    </xf>
    <xf numFmtId="0" fontId="9" fillId="3" borderId="21" xfId="0" applyFont="1" applyFill="1" applyBorder="1" applyAlignment="1">
      <alignment horizontal="center" vertical="center"/>
    </xf>
    <xf numFmtId="0" fontId="9" fillId="3" borderId="21" xfId="0" applyFont="1" applyFill="1" applyBorder="1" applyAlignment="1">
      <alignment horizontal="center" vertical="center" wrapText="1"/>
    </xf>
    <xf numFmtId="0" fontId="9" fillId="3" borderId="33" xfId="0" applyFont="1" applyFill="1" applyBorder="1" applyAlignment="1">
      <alignment horizontal="center" vertical="center"/>
    </xf>
    <xf numFmtId="0" fontId="0" fillId="2" borderId="6" xfId="0" applyFill="1" applyBorder="1" applyAlignment="1" applyProtection="1">
      <alignment horizontal="left" vertical="top" indent="1"/>
      <protection locked="0"/>
    </xf>
    <xf numFmtId="0" fontId="0" fillId="2" borderId="34" xfId="0" applyFill="1" applyBorder="1" applyAlignment="1" applyProtection="1">
      <alignment vertical="center"/>
      <protection locked="0"/>
    </xf>
    <xf numFmtId="0" fontId="0" fillId="2" borderId="35" xfId="0" applyFill="1" applyBorder="1" applyAlignment="1" applyProtection="1">
      <alignment vertical="center"/>
      <protection locked="0"/>
    </xf>
    <xf numFmtId="0" fontId="0" fillId="2" borderId="35" xfId="0" applyFill="1" applyBorder="1" applyProtection="1">
      <protection locked="0"/>
    </xf>
    <xf numFmtId="0" fontId="0" fillId="2" borderId="36" xfId="0" applyFill="1" applyBorder="1" applyProtection="1">
      <protection locked="0"/>
    </xf>
    <xf numFmtId="0" fontId="16" fillId="2" borderId="0" xfId="0" applyFont="1" applyFill="1" applyAlignment="1" applyProtection="1">
      <alignment horizontal="left" vertical="top"/>
      <protection locked="0"/>
    </xf>
    <xf numFmtId="0" fontId="16" fillId="2" borderId="0" xfId="0" applyFont="1" applyFill="1" applyAlignment="1" applyProtection="1">
      <alignment vertical="top"/>
      <protection locked="0"/>
    </xf>
    <xf numFmtId="0" fontId="12" fillId="2" borderId="13" xfId="5" applyFont="1" applyFill="1" applyBorder="1" applyAlignment="1">
      <alignment vertical="center" wrapText="1"/>
    </xf>
    <xf numFmtId="1" fontId="8" fillId="2" borderId="29" xfId="0" applyNumberFormat="1" applyFont="1" applyFill="1" applyBorder="1" applyAlignment="1">
      <alignment horizontal="center" vertical="center"/>
    </xf>
    <xf numFmtId="0" fontId="21" fillId="3" borderId="18" xfId="0" applyFont="1" applyFill="1" applyBorder="1" applyAlignment="1">
      <alignment horizontal="center" vertical="center" wrapText="1"/>
    </xf>
    <xf numFmtId="0" fontId="8" fillId="2" borderId="31" xfId="0" applyFont="1" applyFill="1" applyBorder="1" applyAlignment="1">
      <alignment vertical="center" wrapText="1"/>
    </xf>
    <xf numFmtId="0" fontId="25" fillId="0" borderId="19" xfId="0" applyFont="1" applyBorder="1" applyAlignment="1">
      <alignment horizontal="center" vertical="center"/>
    </xf>
    <xf numFmtId="0" fontId="26" fillId="0" borderId="19" xfId="0" applyFont="1" applyBorder="1" applyAlignment="1">
      <alignment horizontal="center" vertical="center"/>
    </xf>
    <xf numFmtId="0" fontId="25" fillId="0" borderId="37" xfId="0" applyFont="1" applyBorder="1" applyAlignment="1">
      <alignment horizontal="center" vertical="center"/>
    </xf>
    <xf numFmtId="0" fontId="21" fillId="3" borderId="16" xfId="0" applyFont="1" applyFill="1" applyBorder="1" applyAlignment="1">
      <alignment horizontal="center" vertical="center" wrapText="1"/>
    </xf>
    <xf numFmtId="1" fontId="8" fillId="2" borderId="38" xfId="0" applyNumberFormat="1" applyFont="1" applyFill="1" applyBorder="1" applyAlignment="1" applyProtection="1">
      <alignment horizontal="center" vertical="center" wrapText="1"/>
      <protection locked="0"/>
    </xf>
    <xf numFmtId="1" fontId="25" fillId="0" borderId="37" xfId="0" applyNumberFormat="1" applyFont="1" applyBorder="1" applyAlignment="1">
      <alignment horizontal="center" vertical="center"/>
    </xf>
    <xf numFmtId="164" fontId="12" fillId="2" borderId="31" xfId="0" applyNumberFormat="1" applyFont="1" applyFill="1" applyBorder="1" applyAlignment="1">
      <alignment vertical="center"/>
    </xf>
    <xf numFmtId="0" fontId="24" fillId="0" borderId="19" xfId="0" applyFont="1" applyBorder="1" applyAlignment="1">
      <alignment vertical="center" wrapText="1"/>
    </xf>
    <xf numFmtId="0" fontId="25" fillId="0" borderId="33" xfId="0" applyFont="1" applyBorder="1" applyAlignment="1">
      <alignment horizontal="center" vertical="center"/>
    </xf>
    <xf numFmtId="0" fontId="8" fillId="2" borderId="33" xfId="0" applyFont="1" applyFill="1" applyBorder="1" applyAlignment="1" applyProtection="1">
      <alignment horizontal="center" vertical="center" wrapText="1"/>
      <protection locked="0"/>
    </xf>
    <xf numFmtId="1" fontId="8" fillId="2" borderId="33" xfId="0" applyNumberFormat="1" applyFont="1" applyFill="1" applyBorder="1" applyAlignment="1" applyProtection="1">
      <alignment horizontal="center" vertical="center" wrapText="1"/>
      <protection locked="0"/>
    </xf>
    <xf numFmtId="0" fontId="8" fillId="2" borderId="29" xfId="0" applyFont="1" applyFill="1" applyBorder="1" applyAlignment="1" applyProtection="1">
      <alignment vertical="center" wrapText="1"/>
      <protection locked="0"/>
    </xf>
    <xf numFmtId="0" fontId="8" fillId="2" borderId="3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protection locked="0"/>
    </xf>
    <xf numFmtId="1" fontId="8" fillId="2" borderId="9" xfId="0" applyNumberFormat="1" applyFont="1" applyFill="1" applyBorder="1" applyAlignment="1" applyProtection="1">
      <alignment horizontal="center" vertical="center"/>
      <protection locked="0"/>
    </xf>
    <xf numFmtId="1" fontId="8" fillId="2" borderId="40" xfId="0" applyNumberFormat="1" applyFont="1" applyFill="1" applyBorder="1" applyAlignment="1" applyProtection="1">
      <alignment horizontal="center" vertical="center" wrapText="1"/>
      <protection locked="0"/>
    </xf>
    <xf numFmtId="1" fontId="8" fillId="2" borderId="39" xfId="0" applyNumberFormat="1" applyFont="1" applyFill="1" applyBorder="1" applyAlignment="1" applyProtection="1">
      <alignment horizontal="center" vertical="center" wrapText="1"/>
      <protection locked="0"/>
    </xf>
    <xf numFmtId="0" fontId="11" fillId="2" borderId="19" xfId="0" applyFont="1" applyFill="1" applyBorder="1" applyAlignment="1" applyProtection="1">
      <alignment horizontal="center" vertical="center"/>
      <protection locked="0"/>
    </xf>
    <xf numFmtId="0" fontId="9" fillId="3" borderId="37" xfId="0" applyFont="1" applyFill="1" applyBorder="1" applyAlignment="1">
      <alignment horizontal="center" vertical="center" wrapText="1"/>
    </xf>
    <xf numFmtId="1" fontId="8" fillId="2" borderId="41" xfId="0" applyNumberFormat="1" applyFont="1" applyFill="1" applyBorder="1" applyAlignment="1" applyProtection="1">
      <alignment horizontal="center" vertical="center" wrapText="1"/>
      <protection locked="0"/>
    </xf>
    <xf numFmtId="1" fontId="8" fillId="2" borderId="40" xfId="6" applyNumberFormat="1" applyFont="1" applyFill="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1" fontId="8" fillId="0" borderId="33" xfId="0" applyNumberFormat="1" applyFont="1" applyBorder="1" applyAlignment="1" applyProtection="1">
      <alignment horizontal="center" vertical="center" wrapText="1"/>
      <protection locked="0"/>
    </xf>
    <xf numFmtId="1" fontId="8" fillId="0" borderId="38" xfId="0" applyNumberFormat="1" applyFont="1" applyBorder="1" applyAlignment="1" applyProtection="1">
      <alignment horizontal="center" vertical="center" wrapText="1"/>
      <protection locked="0"/>
    </xf>
    <xf numFmtId="1" fontId="8" fillId="0" borderId="39" xfId="0" applyNumberFormat="1" applyFont="1" applyBorder="1" applyAlignment="1" applyProtection="1">
      <alignment horizontal="center" vertical="center" wrapText="1"/>
      <protection locked="0"/>
    </xf>
    <xf numFmtId="164" fontId="8" fillId="2" borderId="31" xfId="0" applyNumberFormat="1" applyFont="1" applyFill="1" applyBorder="1" applyAlignment="1">
      <alignment vertical="center" wrapText="1"/>
    </xf>
    <xf numFmtId="164" fontId="9" fillId="2" borderId="29" xfId="0" applyNumberFormat="1" applyFont="1" applyFill="1" applyBorder="1" applyAlignment="1">
      <alignment vertical="center" wrapText="1"/>
    </xf>
    <xf numFmtId="164" fontId="12" fillId="2" borderId="29" xfId="0" applyNumberFormat="1" applyFont="1" applyFill="1" applyBorder="1" applyAlignment="1">
      <alignment vertical="center" wrapText="1"/>
    </xf>
    <xf numFmtId="0" fontId="12" fillId="2" borderId="15" xfId="0" applyFont="1" applyFill="1" applyBorder="1" applyAlignment="1">
      <alignment horizontal="center" vertical="center"/>
    </xf>
  </cellXfs>
  <cellStyles count="7">
    <cellStyle name="Hyperlink" xfId="5" builtinId="8"/>
    <cellStyle name="Normal" xfId="0" builtinId="0"/>
    <cellStyle name="Percent" xfId="6" builtinId="5"/>
    <cellStyle name="style1495205262559" xfId="3" xr:uid="{00000000-0005-0000-0000-000001000000}"/>
    <cellStyle name="style1495205262808" xfId="1" xr:uid="{00000000-0005-0000-0000-000002000000}"/>
    <cellStyle name="style1495205262886" xfId="2" xr:uid="{00000000-0005-0000-0000-000003000000}"/>
    <cellStyle name="style1495205263042" xfId="4" xr:uid="{00000000-0005-0000-0000-000004000000}"/>
  </cellStyles>
  <dxfs count="14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left" vertical="center" textRotation="0" wrapText="0" indent="1" justifyLastLine="0" shrinkToFit="0" readingOrder="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border>
      <protection locked="0" hidden="0"/>
    </dxf>
    <dxf>
      <font>
        <b val="0"/>
        <i val="0"/>
        <strike val="0"/>
        <condense val="0"/>
        <extend val="0"/>
        <outline val="0"/>
        <shadow val="0"/>
        <u val="none"/>
        <vertAlign val="baseline"/>
        <sz val="10"/>
        <color rgb="FF000000"/>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outline="0">
        <left/>
        <right style="medium">
          <color indexed="64"/>
        </right>
        <top/>
        <bottom style="medium">
          <color indexed="64"/>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0"/>
        <color rgb="FF000000"/>
        <name val="Calibri"/>
        <family val="2"/>
        <scheme val="none"/>
      </font>
      <alignment horizontal="center" vertical="center" textRotation="0" wrapText="0"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0"/>
        <color rgb="FF000000"/>
        <name val="Calibri"/>
        <family val="2"/>
        <scheme val="none"/>
      </font>
      <alignment horizontal="center" vertical="center" textRotation="0" wrapText="0"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0"/>
        <color rgb="FF000000"/>
        <name val="Calibri"/>
        <family val="2"/>
        <scheme val="none"/>
      </font>
      <alignment horizontal="center" vertical="center" textRotation="0" wrapText="0"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0"/>
        <color rgb="FF000000"/>
        <name val="Calibri"/>
        <family val="2"/>
        <scheme val="none"/>
      </font>
      <alignment horizontal="center" vertical="center" textRotation="0" wrapText="0"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0"/>
        <color rgb="FF000000"/>
        <name val="Calibri"/>
        <family val="2"/>
        <scheme val="none"/>
      </font>
      <alignment horizontal="center" vertical="center" textRotation="0" wrapText="0"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0"/>
        <color rgb="FF000000"/>
        <name val="Calibri"/>
        <family val="2"/>
        <scheme val="none"/>
      </font>
      <alignment horizontal="center" vertical="center" textRotation="0" wrapText="0"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0"/>
        <color rgb="FF000000"/>
        <name val="Calibri"/>
        <family val="2"/>
        <scheme val="none"/>
      </font>
      <alignment horizontal="center" vertical="center" textRotation="0" wrapText="0"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0"/>
        <color rgb="FF000000"/>
        <name val="Calibri"/>
        <family val="2"/>
        <scheme val="none"/>
      </font>
      <alignment horizontal="center" vertical="center" textRotation="0" wrapText="0"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0"/>
        <color rgb="FF000000"/>
        <name val="Calibri"/>
        <family val="2"/>
        <scheme val="none"/>
      </font>
      <alignment horizontal="center" vertical="center" textRotation="0" wrapText="0" indent="0" justifyLastLine="0" shrinkToFit="0" readingOrder="0"/>
      <border diagonalUp="0" diagonalDown="0">
        <left/>
        <right/>
        <top/>
        <bottom style="medium">
          <color indexed="64"/>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style="thin">
          <color indexed="64"/>
        </top>
        <bottom/>
        <vertical/>
        <horizontal/>
      </border>
    </dxf>
    <dxf>
      <border outline="0">
        <left style="medium">
          <color indexed="64"/>
        </left>
        <right style="medium">
          <color indexed="64"/>
        </right>
        <top style="medium">
          <color indexed="64"/>
        </top>
        <bottom style="medium">
          <color indexed="64"/>
        </bottom>
      </border>
    </dxf>
    <dxf>
      <font>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ill>
        <patternFill patternType="solid">
          <fgColor indexed="64"/>
          <bgColor theme="0"/>
        </patternFill>
      </fill>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center" vertical="center" textRotation="0" wrapText="1"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vertical/>
        <horizontal/>
      </border>
    </dxf>
    <dxf>
      <border outline="0">
        <left style="medium">
          <color indexed="64"/>
        </left>
        <right style="medium">
          <color indexed="64"/>
        </right>
        <bottom style="medium">
          <color indexed="64"/>
        </bottom>
      </border>
    </dxf>
    <dxf>
      <border>
        <bottom style="medium">
          <color indexed="64"/>
        </bottom>
      </border>
    </dxf>
  </dxfs>
  <tableStyles count="0" defaultTableStyle="TableStyleMedium2" defaultPivotStyle="PivotStyleLight16"/>
  <colors>
    <mruColors>
      <color rgb="FF0000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085284-DC92-4791-B3B3-0C76D01A5EE7}" name="Outcome" displayName="Outcome" ref="B3:X14" totalsRowCount="1" headerRowBorderDxfId="140" tableBorderDxfId="139">
  <tableColumns count="23">
    <tableColumn id="1" xr3:uid="{C097E087-2C0A-40E6-B21A-682970DA98F2}" name="Column1" dataDxfId="138" totalsRowDxfId="137"/>
    <tableColumn id="2" xr3:uid="{1E627149-CA29-4138-9008-5A8879997C0F}" name="Column2" dataDxfId="136" totalsRowDxfId="135"/>
    <tableColumn id="3" xr3:uid="{B7F5607A-F21B-45A0-B2E2-867617655AC8}" name="Column3" dataDxfId="134" totalsRowDxfId="133">
      <calculatedColumnFormula>C4/C$4*100</calculatedColumnFormula>
    </tableColumn>
    <tableColumn id="4" xr3:uid="{9C74F862-8674-49F0-9D0D-8DB3BB8B23AB}" name="Column4" dataDxfId="132" totalsRowDxfId="131"/>
    <tableColumn id="5" xr3:uid="{91F0047A-0D53-4160-AC71-C7BA4119B9E2}" name="Column5" dataDxfId="130" totalsRowDxfId="129"/>
    <tableColumn id="6" xr3:uid="{796CB693-3411-4167-9935-B6AC702052F8}" name="Column6" dataDxfId="128" totalsRowDxfId="127"/>
    <tableColumn id="7" xr3:uid="{EEBA63FF-EEC3-4EDF-A8FC-0C3BDBB04CFF}" name="Column7" dataDxfId="126" totalsRowDxfId="125"/>
    <tableColumn id="8" xr3:uid="{5BFBE6DE-85BD-48F0-92F0-6F96E920DCEF}" name="Column8" dataDxfId="124" totalsRowDxfId="123"/>
    <tableColumn id="9" xr3:uid="{15595089-AA27-4047-B553-B87573C4594E}" name="Column9" dataDxfId="122" totalsRowDxfId="121"/>
    <tableColumn id="10" xr3:uid="{FAC1E678-8658-4E13-B21B-B19E3EEB81A4}" name="Column10" dataDxfId="120" totalsRowDxfId="119"/>
    <tableColumn id="11" xr3:uid="{29505EBE-9612-492B-9E1C-2F1C77654786}" name="Column11" dataDxfId="118" totalsRowDxfId="117"/>
    <tableColumn id="12" xr3:uid="{EA9BD0A1-F067-4BDF-8B7D-032EE27FD7A8}" name="Column12" dataDxfId="116" totalsRowDxfId="115"/>
    <tableColumn id="13" xr3:uid="{82D9E042-56D8-4946-84B2-B3498682D246}" name="Column13" dataDxfId="114" totalsRowDxfId="113"/>
    <tableColumn id="14" xr3:uid="{0A6BC16F-BA4B-465E-871B-4253C770D08E}" name="Column14" dataDxfId="112" totalsRowDxfId="111"/>
    <tableColumn id="15" xr3:uid="{6B93FB86-65B0-4F84-A3D8-2822DDE3B27F}" name="Column15" dataDxfId="110" totalsRowDxfId="109"/>
    <tableColumn id="16" xr3:uid="{0A3B50A2-0D9A-4487-8EFE-37BA33BD9C6B}" name="Column16" dataDxfId="108" totalsRowDxfId="107"/>
    <tableColumn id="17" xr3:uid="{6723598C-F0B4-4041-8AB3-352863B025B3}" name="Column17" dataDxfId="106" totalsRowDxfId="105"/>
    <tableColumn id="18" xr3:uid="{81F182C1-BD4F-467E-8855-D0AF4C9CDD3E}" name="Column18" dataDxfId="104" totalsRowDxfId="103"/>
    <tableColumn id="19" xr3:uid="{33C68B64-6CF8-47A4-92D6-E9B9601D046C}" name="Column19" dataDxfId="102" totalsRowDxfId="101"/>
    <tableColumn id="20" xr3:uid="{BBF619DC-74FE-452F-9CE4-2BDAF7F6255C}" name="Column20" dataDxfId="100" totalsRowDxfId="99"/>
    <tableColumn id="21" xr3:uid="{BB2D5149-5314-42BD-A996-A58DDCB61AE1}" name="Column21" dataDxfId="98" totalsRowDxfId="97">
      <calculatedColumnFormula>U4/U$4*100</calculatedColumnFormula>
    </tableColumn>
    <tableColumn id="22" xr3:uid="{CABC4D2B-9304-4503-8C21-6A53D001BBC6}" name="Column22" dataDxfId="96" totalsRowDxfId="95"/>
    <tableColumn id="23" xr3:uid="{F33C2897-5A48-47C9-B404-80BCF47A3733}" name="Column23" dataDxfId="94" totalsRowDxfId="93">
      <calculatedColumnFormula>W4/W$4*100</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DE42D1-CBFC-4D64-ADF7-4F2BB1A6EF58}" name="Program_Costs" displayName="Program_Costs" ref="B3:C8" totalsRowShown="0" tableBorderDxfId="92">
  <autoFilter ref="B3:C8" xr:uid="{98DE42D1-CBFC-4D64-ADF7-4F2BB1A6EF58}">
    <filterColumn colId="0" hiddenButton="1"/>
    <filterColumn colId="1" hiddenButton="1"/>
  </autoFilter>
  <tableColumns count="2">
    <tableColumn id="1" xr3:uid="{22CB1616-415C-4223-9345-FC826414237A}" name="Description" dataDxfId="91"/>
    <tableColumn id="2" xr3:uid="{F23A495C-5981-414A-9D18-5D198BA73066}" name="2024-2025 1st-year _x000a_Cohort Cost" dataDxfId="9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81A447-0C07-4090-9333-842E769689ED}" name="Internship_Placement_Table_2" displayName="Internship_Placement_Table_2" ref="B13:V16" totalsRowShown="0" headerRowDxfId="89" headerRowBorderDxfId="88" tableBorderDxfId="87">
  <autoFilter ref="B13:V16" xr:uid="{9581A447-0C07-4090-9333-842E769689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48471AFE-3B0D-44C1-AD52-73E0176C025E}" name=" Outcome"/>
    <tableColumn id="2" xr3:uid="{FFCCFEFE-30BF-4159-9A63-64A49FB99A7E}" name="Year Applied for Internship_2014-2015_N"/>
    <tableColumn id="3" xr3:uid="{D0574F70-8566-4C6E-8071-3A2B4B3CA2DF}" name="Year Applied for Internship_2014-2015_%" dataDxfId="86"/>
    <tableColumn id="4" xr3:uid="{D49BD23B-DF9F-480F-A3FB-8F8248BE6C02}" name="Year Applied for Internship_2015-2016_N"/>
    <tableColumn id="5" xr3:uid="{3DE4DB45-7499-4E65-AFA7-3A191354C260}" name="Year Applied for Internship_2015-2016_%" dataDxfId="85"/>
    <tableColumn id="6" xr3:uid="{525DD1E3-265E-42FE-9A70-35C2443E18BD}" name="Year Applied for Internship_2016-2017_N"/>
    <tableColumn id="7" xr3:uid="{2FD0F3AE-ADC2-431F-A265-07DDCF0C9056}" name="Year Applied for Internship_2016-2017_%" dataDxfId="84"/>
    <tableColumn id="8" xr3:uid="{F59FECD4-741E-41EC-B489-DDC2414E6372}" name="Year Applied for Internship_2017-2018_N"/>
    <tableColumn id="9" xr3:uid="{C74E283D-58C4-4964-92C2-521F925C4DA4}" name="Year Applied for Internship_2017-2018_%" dataDxfId="83"/>
    <tableColumn id="10" xr3:uid="{274351A7-67AE-4BC8-AE4F-9BE53FF7ABD4}" name="Year Applied for Internship_2018-2019_N"/>
    <tableColumn id="11" xr3:uid="{DCF43AF2-F180-4F39-AA57-BA099A83C571}" name="Year Applied for Internship_2018-2019_%" dataDxfId="82"/>
    <tableColumn id="12" xr3:uid="{DABDB84F-6B15-46EB-A7AC-497FD761441C}" name="Year Applied for Internship_2019-2020_N"/>
    <tableColumn id="13" xr3:uid="{3C1790EB-0E35-4F53-9465-9C10368E50EE}" name="Year Applied for Internship_2019-2020_%" dataDxfId="81"/>
    <tableColumn id="14" xr3:uid="{8DD14F27-AB36-4757-B604-CC3FDB9DF7FA}" name="Year Applied for Internship_2020-2021_N"/>
    <tableColumn id="15" xr3:uid="{D392E874-5EFD-4049-B448-6CFF97D0E913}" name="Year Applied for Internship_2020-2021_%" dataDxfId="80"/>
    <tableColumn id="16" xr3:uid="{7164577B-858E-4EA7-8C23-08D6849D34A2}" name="Year Applied for Internship_2021-2022_N"/>
    <tableColumn id="17" xr3:uid="{D914332E-4CC1-49A4-8726-C35D4296DE83}" name="Year Applied for Internship_2021-2022_%" dataDxfId="79"/>
    <tableColumn id="18" xr3:uid="{E21BE4A7-ACB5-4DD6-A327-8D2C92F79A49}" name="Year Applied for Internship_2022-2023_N"/>
    <tableColumn id="19" xr3:uid="{B6D207CF-1B18-40E1-9AD6-39985F2C91D5}" name="Year Applied for Internship_2022-2023_%" dataDxfId="78"/>
    <tableColumn id="20" xr3:uid="{12A8ACFE-D641-467A-B07E-EEF39C784FCE}" name="Year Applied for Internship_2023-2024_N" dataDxfId="77"/>
    <tableColumn id="21" xr3:uid="{0CCE1310-C209-41B0-99D6-1D0A9355E600}" name="Year Applied for Internship_2023-2024_%" dataDxfId="76">
      <calculatedColumnFormula array="1">-V</calculatedColumnFormula>
    </tableColumn>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D4827C-D505-4664-8DEC-6ABF024C11A5}" name="Internship_Placement_Table_1" displayName="Internship_Placement_Table_1" ref="B3:V10" totalsRowShown="0" tableBorderDxfId="75">
  <autoFilter ref="B3:V10" xr:uid="{E0D4827C-D505-4664-8DEC-6ABF024C11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127F689-787F-4BD5-ABFA-0A0B189BA493}" name="Outcome " dataDxfId="74"/>
    <tableColumn id="2" xr3:uid="{8C792BC0-4B34-4512-A96D-27296AD6379E}" name="Year Applied for Internship_2014-2015_N" dataDxfId="73"/>
    <tableColumn id="3" xr3:uid="{4A8B111F-B1E9-413B-87BA-A2244450B96B}" name="Year Applied for Internship_2014-2015_%" dataDxfId="72"/>
    <tableColumn id="4" xr3:uid="{AEA204F3-5E84-401C-82BE-1D37DC4AAF2A}" name="Year Applied for Internship_2015-2016_N" dataDxfId="71"/>
    <tableColumn id="5" xr3:uid="{6EA83439-D8EC-4804-BCA4-76A2326D6EB8}" name="Year Applied for Internship_2015-2016_%" dataDxfId="70"/>
    <tableColumn id="6" xr3:uid="{5ED2CC5E-8C3E-458D-B1A5-06777176812E}" name="Year Applied for Internship_2016-2017_N" dataDxfId="69"/>
    <tableColumn id="7" xr3:uid="{E8101F04-0CC4-41FE-837A-CFD0D56494EF}" name="Year Applied for Internship_2016-2017_%" dataDxfId="68"/>
    <tableColumn id="8" xr3:uid="{18A08234-FDC7-4E31-9306-7696EF2F901C}" name="Year Applied for Internship_2017-2018_N" dataDxfId="67"/>
    <tableColumn id="9" xr3:uid="{B62AB2C6-35EC-444D-81B8-865605E963B8}" name="Year Applied for Internship_2017-2018_%" dataDxfId="66"/>
    <tableColumn id="10" xr3:uid="{72EB00F7-7B51-4C84-80DD-EF4C04956AE8}" name="Year Applied for Internship_2018-2019_N" dataDxfId="65"/>
    <tableColumn id="11" xr3:uid="{7CD5CF6B-763B-4AE7-97C0-40F3F3ED2848}" name="Year Applied for Internship_2018-2019_%" dataDxfId="64"/>
    <tableColumn id="12" xr3:uid="{AECE5B42-3D18-4B22-8791-AF8BA3C3A983}" name="Year Applied for Internship_2019-2020_N" dataDxfId="63"/>
    <tableColumn id="13" xr3:uid="{902E79DB-33F0-4B82-9D31-5C9F8AC077FA}" name="Year Applied for Internship_2019-2020_%" dataDxfId="62"/>
    <tableColumn id="14" xr3:uid="{D00C1AB4-73EA-4F8F-BC38-1C6B28F3DF47}" name="Year Applied for Internship_2020-2021_N" dataDxfId="61"/>
    <tableColumn id="15" xr3:uid="{B7116189-A8D3-4288-BECE-F06D79EBA715}" name="Year Applied for Internship_2020-2021_%" dataDxfId="60"/>
    <tableColumn id="16" xr3:uid="{BEF01C62-1EBF-42D3-9C8F-A953986C7CD2}" name="Year Applied for Internship_2021-2022_N" dataDxfId="59"/>
    <tableColumn id="17" xr3:uid="{36C5BC55-5454-4EC8-99E8-D7DE5D2E6C9C}" name="Year Applied for Internship_2021-2022_%" dataDxfId="58"/>
    <tableColumn id="18" xr3:uid="{11CBBCD6-7D74-45E7-A0BE-CA75297FE221}" name="Year Applied for Internship_2022-2023_N" dataDxfId="57"/>
    <tableColumn id="19" xr3:uid="{9EF7FB78-904F-4225-825D-DA2F2A5221A4}" name="Year Applied for Internship_2022-2023_%" dataDxfId="56"/>
    <tableColumn id="20" xr3:uid="{22755A01-E514-4B1A-BB19-B8D30A05302C}" name="Year Applied for Internship_2023-2024_N" dataDxfId="55"/>
    <tableColumn id="21" xr3:uid="{B640F577-1ECD-4599-ADC0-4577C92C1041}" name="Year Applied for Internship_2023-2024_%" dataDxfId="54">
      <calculatedColumnFormula>100*U4/12</calculatedColumnFormula>
    </tableColumn>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B4D64-4D72-44BD-B55C-B1B6585DF342}" name="Attrition" displayName="Attrition" ref="B3:V7" totalsRowShown="0" headerRowDxfId="53" tableBorderDxfId="52">
  <autoFilter ref="B3:V7" xr:uid="{5CBB4D64-4D72-44BD-B55C-B1B6585DF3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5FFFA478-CD6F-4644-BD54-8FB04F2D77B8}" name="Variable" dataDxfId="51"/>
    <tableColumn id="4" xr3:uid="{BF83EC4A-7657-418F-8304-8A4DFE6FBDAE}" name="Year of First Enrollment_2014-2015_N" dataDxfId="50"/>
    <tableColumn id="5" xr3:uid="{43FCEA02-3A25-4238-91A3-86348BB6B865}" name="Year of First Enrollment_2014-2015_%" dataDxfId="49"/>
    <tableColumn id="6" xr3:uid="{AF8D1747-37B7-4037-8945-D948221A06F1}" name="Year of First Enrollment_2015-2016_N" dataDxfId="48"/>
    <tableColumn id="7" xr3:uid="{83922681-0974-4C91-BB65-E42942849AA2}" name="Year of First Enrollment_2015-2016_%" dataDxfId="47"/>
    <tableColumn id="8" xr3:uid="{D146D8DE-9726-4E52-8952-FD34C97E521D}" name="Year of First Enrollment_2016-2017_N" dataDxfId="46"/>
    <tableColumn id="9" xr3:uid="{11956409-7E0A-4261-BDA7-941367CF94DA}" name="Year of First Enrollment_2016-2017_%" dataDxfId="45"/>
    <tableColumn id="10" xr3:uid="{C37DB423-908D-452C-AC04-950F98C6C4E0}" name="Year of First Enrollment_2017-2018_N" dataDxfId="44"/>
    <tableColumn id="11" xr3:uid="{C2158B63-D47C-40ED-A1F9-46F06CC1515F}" name="Year of First Enrollment_2017-2018_%" dataDxfId="43"/>
    <tableColumn id="12" xr3:uid="{043F28B4-8115-4C31-859B-FB926D306D6B}" name="Year of First Enrollment_2018-2019_N" dataDxfId="42"/>
    <tableColumn id="13" xr3:uid="{92EB1002-96BC-4FB2-841A-51B042693D00}" name="Year of First Enrollment_2018-2019_%" dataDxfId="41"/>
    <tableColumn id="14" xr3:uid="{FE4FAB93-25F6-44E3-8808-6F09D30B1BE3}" name="Year of First Enrollment_2019-2020_N" dataDxfId="40"/>
    <tableColumn id="15" xr3:uid="{11CF71F7-67AA-4694-AB40-BF2352F7D4E2}" name="Year of First Enrollment_2019-2020_%" dataDxfId="39"/>
    <tableColumn id="16" xr3:uid="{34B248B0-342B-4D55-B465-05D3DCF4280E}" name="Year of First Enrollment_2020-2021_N" dataDxfId="38"/>
    <tableColumn id="17" xr3:uid="{71795908-E75C-419F-A4C0-1C12D9B9E74B}" name="Year of First Enrollment_2020-2021_%" dataDxfId="37"/>
    <tableColumn id="18" xr3:uid="{6C9CF00F-F01F-4F66-9F12-D90B50209CE4}" name="Year of First Enrollment_2021-2022_N" dataDxfId="36"/>
    <tableColumn id="19" xr3:uid="{1FF36E5D-1C33-4E8E-B82E-42430725741F}" name="Year of First Enrollment_2021-2022_%" dataDxfId="35"/>
    <tableColumn id="20" xr3:uid="{892D3E65-022B-467A-86D6-E4391B15E6B9}" name="Year of First Enrollment_2022-2023_N" dataDxfId="34"/>
    <tableColumn id="21" xr3:uid="{762E75A9-F29E-43E3-A5EC-C8822F7C7673}" name="Year of First Enrollment_2022-2023_%" dataDxfId="33"/>
    <tableColumn id="22" xr3:uid="{D2FA3AD7-30D0-4B3B-BF6B-7D5E23B59CFA}" name="Year of First Enrollment_2023-2024_N" dataDxfId="32"/>
    <tableColumn id="23" xr3:uid="{3337C51F-77D7-4471-A5A4-A124E51FCBD6}" name="Year of First Enrollment_2023-2024_%" dataDxfId="31"/>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1D621F-DF90-4D98-AACF-441CFDA8D488}" name="Licensure" displayName="Licensure" ref="B3:C6" totalsRowShown="0" headerRowBorderDxfId="30" tableBorderDxfId="29">
  <autoFilter ref="B3:C6" xr:uid="{781D621F-DF90-4D98-AACF-441CFDA8D488}">
    <filterColumn colId="0" hiddenButton="1"/>
    <filterColumn colId="1" hiddenButton="1"/>
  </autoFilter>
  <tableColumns count="2">
    <tableColumn id="1" xr3:uid="{47C0AE89-4DC4-440D-BD73-161B37E873BA}" name="Outcome"/>
    <tableColumn id="2" xr3:uid="{3D7DC200-4D40-47EB-8240-B71AB557F6B4}" name="2015-2022"/>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3920-BCE7-4E66-ADA1-0391410A3A94}">
  <sheetPr>
    <tabColor rgb="FFFFFF00"/>
    <pageSetUpPr fitToPage="1"/>
  </sheetPr>
  <dimension ref="B1:J8"/>
  <sheetViews>
    <sheetView showGridLines="0" showRuler="0" zoomScaleNormal="100" zoomScaleSheetLayoutView="85" workbookViewId="0">
      <selection activeCell="B5" sqref="B5"/>
    </sheetView>
  </sheetViews>
  <sheetFormatPr defaultColWidth="9.109375" defaultRowHeight="14.4" x14ac:dyDescent="0.3"/>
  <cols>
    <col min="1" max="1" width="3.109375" style="1" customWidth="1"/>
    <col min="2" max="2" width="78.77734375" style="1" customWidth="1"/>
    <col min="3" max="3" width="11.109375" style="1" customWidth="1"/>
    <col min="4" max="10" width="5.5546875" style="1" customWidth="1"/>
    <col min="11" max="16384" width="9.109375" style="1"/>
  </cols>
  <sheetData>
    <row r="1" spans="2:10" ht="17.399999999999999" x14ac:dyDescent="0.3">
      <c r="B1" s="24" t="s">
        <v>0</v>
      </c>
    </row>
    <row r="2" spans="2:10" x14ac:dyDescent="0.3">
      <c r="B2" s="7" t="s">
        <v>1</v>
      </c>
    </row>
    <row r="3" spans="2:10" x14ac:dyDescent="0.3">
      <c r="B3" s="7"/>
    </row>
    <row r="4" spans="2:10" ht="18" thickBot="1" x14ac:dyDescent="0.35">
      <c r="B4" s="23" t="s">
        <v>2</v>
      </c>
      <c r="C4" s="7"/>
      <c r="D4" s="7"/>
      <c r="E4" s="7"/>
      <c r="F4" s="7"/>
      <c r="G4" s="7"/>
      <c r="H4" s="7"/>
      <c r="I4" s="7"/>
      <c r="J4" s="7"/>
    </row>
    <row r="5" spans="2:10" ht="60" customHeight="1" x14ac:dyDescent="0.3">
      <c r="B5" s="25" t="s">
        <v>3</v>
      </c>
      <c r="C5" s="29" t="s">
        <v>4</v>
      </c>
      <c r="D5" s="23"/>
      <c r="E5" s="23"/>
      <c r="F5" s="23"/>
      <c r="G5" s="23"/>
      <c r="H5" s="23"/>
      <c r="I5" s="23"/>
      <c r="J5" s="23"/>
    </row>
    <row r="6" spans="2:10" s="22" customFormat="1" ht="18" customHeight="1" thickBot="1" x14ac:dyDescent="0.35">
      <c r="B6" s="28"/>
      <c r="C6" s="81" t="s">
        <v>5</v>
      </c>
      <c r="D6" s="21"/>
      <c r="E6" s="21"/>
      <c r="F6" s="21"/>
      <c r="G6" s="21"/>
      <c r="H6" s="21"/>
      <c r="I6" s="21"/>
      <c r="J6" s="21"/>
    </row>
    <row r="7" spans="2:10" s="22" customFormat="1" ht="15" customHeight="1" thickBot="1" x14ac:dyDescent="0.35">
      <c r="B7" s="27" t="s">
        <v>6</v>
      </c>
      <c r="C7" s="26"/>
      <c r="D7" s="21"/>
      <c r="E7" s="21"/>
      <c r="F7" s="21"/>
      <c r="G7" s="21"/>
      <c r="H7" s="21"/>
      <c r="I7" s="21"/>
      <c r="J7" s="21"/>
    </row>
    <row r="8" spans="2:10" ht="131.55000000000001" customHeight="1" thickBot="1" x14ac:dyDescent="0.35">
      <c r="B8" s="30"/>
      <c r="C8" s="31"/>
      <c r="D8" s="12"/>
      <c r="E8" s="12"/>
      <c r="F8" s="12"/>
      <c r="G8" s="12"/>
      <c r="H8" s="12"/>
      <c r="I8" s="12"/>
      <c r="J8" s="12"/>
    </row>
  </sheetData>
  <dataValidations count="2">
    <dataValidation allowBlank="1" showInputMessage="1" showErrorMessage="1" prompt="The sheet contains details of Student Admissions, Outcomes, and Other Data across cells B1:C8." sqref="A1" xr:uid="{DFAFD38C-B590-4AC4-B62F-84E6D38870F6}"/>
    <dataValidation allowBlank="1" showInputMessage="1" showErrorMessage="1" prompt="Enter the website link (or content from brochure) in cell B8." sqref="B7" xr:uid="{B42F9AB4-706E-49E8-BD09-F27FD85C3712}"/>
  </dataValidations>
  <pageMargins left="0.7" right="0.7" top="0.75" bottom="0.75" header="0.3" footer="0.3"/>
  <pageSetup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X17"/>
  <sheetViews>
    <sheetView showGridLines="0" showRuler="0" topLeftCell="L1" zoomScaleNormal="100" zoomScaleSheetLayoutView="85" workbookViewId="0">
      <selection activeCell="S5" sqref="S5"/>
    </sheetView>
  </sheetViews>
  <sheetFormatPr defaultColWidth="5.77734375" defaultRowHeight="14.4" x14ac:dyDescent="0.3"/>
  <cols>
    <col min="1" max="1" width="3.109375" style="1" customWidth="1"/>
    <col min="2" max="2" width="45.33203125" style="1" customWidth="1"/>
    <col min="3" max="24" width="10.33203125" style="1" customWidth="1"/>
    <col min="25" max="16384" width="5.77734375" style="1"/>
  </cols>
  <sheetData>
    <row r="1" spans="1:24" x14ac:dyDescent="0.3">
      <c r="A1" s="7"/>
      <c r="C1" s="7"/>
      <c r="D1" s="7"/>
      <c r="E1" s="7"/>
      <c r="F1" s="7"/>
      <c r="G1" s="7"/>
      <c r="H1" s="7"/>
      <c r="I1" s="7"/>
      <c r="J1" s="7"/>
      <c r="K1" s="7"/>
      <c r="L1" s="7"/>
      <c r="M1" s="7"/>
      <c r="N1" s="7"/>
      <c r="O1" s="7"/>
      <c r="P1" s="7"/>
      <c r="Q1" s="7"/>
      <c r="R1" s="7"/>
    </row>
    <row r="2" spans="1:24" ht="18" thickBot="1" x14ac:dyDescent="0.35">
      <c r="B2" s="23" t="s">
        <v>7</v>
      </c>
      <c r="C2" s="23"/>
      <c r="D2" s="23"/>
      <c r="E2" s="23"/>
      <c r="F2" s="23"/>
      <c r="G2" s="23"/>
      <c r="H2" s="23"/>
      <c r="I2" s="23"/>
      <c r="J2" s="23"/>
      <c r="K2" s="23"/>
      <c r="L2" s="23"/>
      <c r="M2" s="23"/>
      <c r="N2" s="23"/>
      <c r="O2" s="23"/>
      <c r="P2" s="23"/>
      <c r="Q2" s="23"/>
      <c r="R2" s="23"/>
      <c r="S2" s="12"/>
      <c r="T2" s="12"/>
      <c r="U2" s="12"/>
      <c r="V2" s="12"/>
      <c r="W2" s="12"/>
      <c r="X2" s="12"/>
    </row>
    <row r="3" spans="1:24" ht="102.75" hidden="1" customHeight="1" thickBot="1" x14ac:dyDescent="0.35">
      <c r="B3" s="78" t="s">
        <v>112</v>
      </c>
      <c r="C3" s="79" t="s">
        <v>113</v>
      </c>
      <c r="D3" s="79" t="s">
        <v>114</v>
      </c>
      <c r="E3" s="79" t="s">
        <v>115</v>
      </c>
      <c r="F3" s="79" t="s">
        <v>116</v>
      </c>
      <c r="G3" s="79" t="s">
        <v>117</v>
      </c>
      <c r="H3" s="79" t="s">
        <v>118</v>
      </c>
      <c r="I3" s="79" t="s">
        <v>119</v>
      </c>
      <c r="J3" s="79" t="s">
        <v>120</v>
      </c>
      <c r="K3" s="79" t="s">
        <v>121</v>
      </c>
      <c r="L3" s="79" t="s">
        <v>122</v>
      </c>
      <c r="M3" s="79" t="s">
        <v>123</v>
      </c>
      <c r="N3" s="79" t="s">
        <v>124</v>
      </c>
      <c r="O3" s="79" t="s">
        <v>125</v>
      </c>
      <c r="P3" s="79" t="s">
        <v>126</v>
      </c>
      <c r="Q3" s="79" t="s">
        <v>127</v>
      </c>
      <c r="R3" s="79" t="s">
        <v>128</v>
      </c>
      <c r="S3" s="79" t="s">
        <v>129</v>
      </c>
      <c r="T3" s="79" t="s">
        <v>130</v>
      </c>
      <c r="U3" s="79" t="s">
        <v>131</v>
      </c>
      <c r="V3" s="79" t="s">
        <v>132</v>
      </c>
      <c r="W3" s="79" t="s">
        <v>133</v>
      </c>
      <c r="X3" s="79" t="s">
        <v>134</v>
      </c>
    </row>
    <row r="4" spans="1:24" customFormat="1" ht="102.75" customHeight="1" thickBot="1" x14ac:dyDescent="0.35">
      <c r="B4" s="78" t="s">
        <v>8</v>
      </c>
      <c r="C4" s="79" t="s">
        <v>9</v>
      </c>
      <c r="D4" s="79" t="s">
        <v>24</v>
      </c>
      <c r="E4" s="79" t="s">
        <v>10</v>
      </c>
      <c r="F4" s="79" t="s">
        <v>24</v>
      </c>
      <c r="G4" s="79" t="s">
        <v>11</v>
      </c>
      <c r="H4" s="79" t="s">
        <v>24</v>
      </c>
      <c r="I4" s="79" t="s">
        <v>12</v>
      </c>
      <c r="J4" s="79" t="s">
        <v>24</v>
      </c>
      <c r="K4" s="79" t="s">
        <v>13</v>
      </c>
      <c r="L4" s="79" t="s">
        <v>24</v>
      </c>
      <c r="M4" s="79" t="s">
        <v>14</v>
      </c>
      <c r="N4" s="79" t="s">
        <v>24</v>
      </c>
      <c r="O4" s="79" t="s">
        <v>15</v>
      </c>
      <c r="P4" s="79" t="s">
        <v>24</v>
      </c>
      <c r="Q4" s="79" t="s">
        <v>16</v>
      </c>
      <c r="R4" s="79" t="s">
        <v>24</v>
      </c>
      <c r="S4" s="79" t="s">
        <v>17</v>
      </c>
      <c r="T4" s="79" t="s">
        <v>24</v>
      </c>
      <c r="U4" s="79" t="s">
        <v>110</v>
      </c>
      <c r="V4" s="79" t="s">
        <v>24</v>
      </c>
      <c r="W4" s="79" t="s">
        <v>18</v>
      </c>
      <c r="X4" s="79" t="s">
        <v>24</v>
      </c>
    </row>
    <row r="5" spans="1:24" ht="29.25" customHeight="1" x14ac:dyDescent="0.3">
      <c r="B5" s="60" t="s">
        <v>19</v>
      </c>
      <c r="C5" s="59">
        <v>10</v>
      </c>
      <c r="D5" s="60"/>
      <c r="E5" s="59">
        <v>15</v>
      </c>
      <c r="F5" s="60"/>
      <c r="G5" s="61">
        <v>12</v>
      </c>
      <c r="H5" s="62"/>
      <c r="I5" s="61">
        <v>15</v>
      </c>
      <c r="J5" s="62"/>
      <c r="K5" s="61">
        <v>10</v>
      </c>
      <c r="L5" s="62"/>
      <c r="M5" s="61">
        <v>13</v>
      </c>
      <c r="N5" s="62"/>
      <c r="O5" s="61">
        <v>20</v>
      </c>
      <c r="P5" s="62"/>
      <c r="Q5" s="61">
        <v>26</v>
      </c>
      <c r="R5" s="62"/>
      <c r="S5" s="61">
        <v>8</v>
      </c>
      <c r="T5" s="62"/>
      <c r="U5" s="61">
        <v>3</v>
      </c>
      <c r="V5" s="62"/>
      <c r="W5" s="63">
        <f>SUM(C5:U5)</f>
        <v>132</v>
      </c>
      <c r="X5" s="74"/>
    </row>
    <row r="6" spans="1:24" ht="17.25" customHeight="1" x14ac:dyDescent="0.3">
      <c r="B6" s="64" t="s">
        <v>20</v>
      </c>
      <c r="C6" s="117">
        <f>((C10*5)+(C11*6)+(C12*7)+(C13*8))/SUM(C10:C13)</f>
        <v>5.6</v>
      </c>
      <c r="D6" s="118"/>
      <c r="E6" s="117">
        <f>((E10*5)+(E11*6)+(E12*7)+(E13*8))/SUM(E10:E13)</f>
        <v>5.4</v>
      </c>
      <c r="F6" s="118"/>
      <c r="G6" s="117">
        <f>((G10*5)+(G11*6)+(G12*7)+(G13*8))/SUM(G10:G13)</f>
        <v>5</v>
      </c>
      <c r="H6" s="119"/>
      <c r="I6" s="117">
        <f>((I10*5)+(I11*6)+(I12*7)+(I13*8))/SUM(I10:I13)</f>
        <v>6</v>
      </c>
      <c r="J6" s="119"/>
      <c r="K6" s="117">
        <f>((K10*5)+(K11*6)+(K12*7)+(K13*8))/SUM(K10:K13)</f>
        <v>6.4</v>
      </c>
      <c r="L6" s="119"/>
      <c r="M6" s="117">
        <f>((M10*5)+(M11*6)+(M12*7)+(M13*8))/SUM(M10:M13)</f>
        <v>6.8461538461538458</v>
      </c>
      <c r="N6" s="119"/>
      <c r="O6" s="117">
        <f>((O10*5)+(O11*6)+(O12*7)+(O13*8))/SUM(O10:O13)</f>
        <v>6</v>
      </c>
      <c r="P6" s="119"/>
      <c r="Q6" s="117">
        <f>((Q10*5)+(Q11*6)+(Q12*7)+(Q13*8))/SUM(Q10:Q13)</f>
        <v>6.2307692307692308</v>
      </c>
      <c r="R6" s="119"/>
      <c r="S6" s="117">
        <f>((S10*5)+(S11*6)+(S12*7)+(S13*8))/SUM(S10:S13)</f>
        <v>5.375</v>
      </c>
      <c r="T6" s="119"/>
      <c r="U6" s="117">
        <f>((U10*5)+(U11*6)+(U12*7)+(U13*8))/SUM(U10:U13)</f>
        <v>6.333333333333333</v>
      </c>
      <c r="V6" s="119"/>
      <c r="W6" s="117">
        <f>((W10*5)+(W11*6)+(W12*7)+(W13*8))/SUM(W10:W13)</f>
        <v>5.9393939393939394</v>
      </c>
      <c r="X6" s="89"/>
    </row>
    <row r="7" spans="1:24" ht="15" customHeight="1" thickBot="1" x14ac:dyDescent="0.35">
      <c r="B7" s="64" t="s">
        <v>21</v>
      </c>
      <c r="C7" s="91">
        <v>6</v>
      </c>
      <c r="D7" s="64"/>
      <c r="E7" s="91">
        <v>5</v>
      </c>
      <c r="F7" s="64"/>
      <c r="G7" s="65">
        <v>5</v>
      </c>
      <c r="H7" s="66"/>
      <c r="I7" s="65">
        <v>6</v>
      </c>
      <c r="J7" s="66"/>
      <c r="K7" s="65">
        <v>5</v>
      </c>
      <c r="L7" s="66"/>
      <c r="M7" s="65">
        <v>5</v>
      </c>
      <c r="N7" s="66"/>
      <c r="O7" s="65">
        <v>5</v>
      </c>
      <c r="P7" s="66"/>
      <c r="Q7" s="65">
        <v>5</v>
      </c>
      <c r="R7" s="66"/>
      <c r="S7" s="65">
        <v>5.5</v>
      </c>
      <c r="T7" s="66"/>
      <c r="U7" s="65">
        <v>6</v>
      </c>
      <c r="V7" s="66"/>
      <c r="W7" s="98">
        <f>((C5*C7)+(E5*E7)+(G5*G7)+(I5*I7)+(K5*K7)+(M5*M7)+(O5*O7)+(Q5*Q7)+(S5*S7)+(U5*U7))/SUM(C5, E5, G5,I5, K5, M5, O5, Q5, S5, U5)</f>
        <v>5.2424242424242422</v>
      </c>
      <c r="X7" s="75"/>
    </row>
    <row r="8" spans="1:24" ht="15" thickBot="1" x14ac:dyDescent="0.35">
      <c r="B8" s="73" t="s">
        <v>22</v>
      </c>
      <c r="C8" s="67" t="s">
        <v>23</v>
      </c>
      <c r="D8" s="68" t="s">
        <v>24</v>
      </c>
      <c r="E8" s="67" t="s">
        <v>23</v>
      </c>
      <c r="F8" s="68" t="s">
        <v>24</v>
      </c>
      <c r="G8" s="67" t="s">
        <v>23</v>
      </c>
      <c r="H8" s="68" t="s">
        <v>24</v>
      </c>
      <c r="I8" s="67" t="s">
        <v>23</v>
      </c>
      <c r="J8" s="68" t="s">
        <v>24</v>
      </c>
      <c r="K8" s="67" t="s">
        <v>23</v>
      </c>
      <c r="L8" s="68" t="s">
        <v>24</v>
      </c>
      <c r="M8" s="67" t="s">
        <v>23</v>
      </c>
      <c r="N8" s="68" t="s">
        <v>24</v>
      </c>
      <c r="O8" s="67" t="s">
        <v>23</v>
      </c>
      <c r="P8" s="68" t="s">
        <v>24</v>
      </c>
      <c r="Q8" s="67" t="s">
        <v>23</v>
      </c>
      <c r="R8" s="68" t="s">
        <v>24</v>
      </c>
      <c r="S8" s="67" t="s">
        <v>23</v>
      </c>
      <c r="T8" s="68" t="s">
        <v>24</v>
      </c>
      <c r="U8" s="67" t="s">
        <v>23</v>
      </c>
      <c r="V8" s="68" t="s">
        <v>24</v>
      </c>
      <c r="W8" s="67" t="s">
        <v>23</v>
      </c>
      <c r="X8" s="68" t="s">
        <v>24</v>
      </c>
    </row>
    <row r="9" spans="1:24" ht="15" thickBot="1" x14ac:dyDescent="0.35">
      <c r="B9" s="60" t="s">
        <v>25</v>
      </c>
      <c r="C9" s="69">
        <v>0</v>
      </c>
      <c r="D9" s="70">
        <f>C9/C$5*100</f>
        <v>0</v>
      </c>
      <c r="E9" s="69">
        <v>0</v>
      </c>
      <c r="F9" s="70">
        <f>E9/E$5*100</f>
        <v>0</v>
      </c>
      <c r="G9" s="69">
        <v>0</v>
      </c>
      <c r="H9" s="70">
        <f>G9/G$5*100</f>
        <v>0</v>
      </c>
      <c r="I9" s="69">
        <v>0</v>
      </c>
      <c r="J9" s="70">
        <f>I9/I$5*100</f>
        <v>0</v>
      </c>
      <c r="K9" s="69">
        <v>0</v>
      </c>
      <c r="L9" s="70">
        <f>K9/K$5*100</f>
        <v>0</v>
      </c>
      <c r="M9" s="69">
        <v>0</v>
      </c>
      <c r="N9" s="70">
        <f>M9/M$5*100</f>
        <v>0</v>
      </c>
      <c r="O9" s="69">
        <v>0</v>
      </c>
      <c r="P9" s="70">
        <f>O9/O$5*100</f>
        <v>0</v>
      </c>
      <c r="Q9" s="69">
        <v>0</v>
      </c>
      <c r="R9" s="70">
        <f>Q9/Q$5*100</f>
        <v>0</v>
      </c>
      <c r="S9" s="69">
        <v>0</v>
      </c>
      <c r="T9" s="70">
        <f>S9/S$5*100</f>
        <v>0</v>
      </c>
      <c r="U9" s="69">
        <v>0</v>
      </c>
      <c r="V9" s="70">
        <f>U9/U$5*100</f>
        <v>0</v>
      </c>
      <c r="W9" s="120">
        <f>SUM(C9,E9,G9,I9,K9,M9,O9,Q9,S9,U9)</f>
        <v>0</v>
      </c>
      <c r="X9" s="76">
        <f>W9/W$5*100</f>
        <v>0</v>
      </c>
    </row>
    <row r="10" spans="1:24" ht="15" thickBot="1" x14ac:dyDescent="0.35">
      <c r="B10" s="58" t="s">
        <v>26</v>
      </c>
      <c r="C10" s="71">
        <v>5</v>
      </c>
      <c r="D10" s="72">
        <f t="shared" ref="D10:D13" si="0">C10/C$5*100</f>
        <v>50</v>
      </c>
      <c r="E10" s="71">
        <v>9</v>
      </c>
      <c r="F10" s="72">
        <f t="shared" ref="F10:F13" si="1">E10/E$5*100</f>
        <v>60</v>
      </c>
      <c r="G10" s="71">
        <v>12</v>
      </c>
      <c r="H10" s="72">
        <f t="shared" ref="H10:H13" si="2">G10/G$5*100</f>
        <v>100</v>
      </c>
      <c r="I10" s="71">
        <v>6</v>
      </c>
      <c r="J10" s="72">
        <f t="shared" ref="J10:J13" si="3">I10/I$5*100</f>
        <v>40</v>
      </c>
      <c r="K10" s="71">
        <v>1</v>
      </c>
      <c r="L10" s="72">
        <f t="shared" ref="L10:L13" si="4">K10/K$5*100</f>
        <v>10</v>
      </c>
      <c r="M10" s="71">
        <v>1</v>
      </c>
      <c r="N10" s="72">
        <f t="shared" ref="N10:N13" si="5">M10/M$5*100</f>
        <v>7.6923076923076925</v>
      </c>
      <c r="O10" s="71">
        <v>9</v>
      </c>
      <c r="P10" s="72">
        <f>O10/O$5*100</f>
        <v>45</v>
      </c>
      <c r="Q10" s="71">
        <v>8</v>
      </c>
      <c r="R10" s="72">
        <f>Q10/Q$5*100</f>
        <v>30.76923076923077</v>
      </c>
      <c r="S10" s="71">
        <v>5</v>
      </c>
      <c r="T10" s="72">
        <f>S10/S$5*100</f>
        <v>62.5</v>
      </c>
      <c r="U10" s="71">
        <v>0</v>
      </c>
      <c r="V10" s="72">
        <f>U10/U$5*100</f>
        <v>0</v>
      </c>
      <c r="W10" s="120">
        <f>SUM(C10,E10,G10,I10,K10,M10,O10,Q10,S10,U10)</f>
        <v>56</v>
      </c>
      <c r="X10" s="77">
        <f>W10/W$5*100</f>
        <v>42.424242424242422</v>
      </c>
    </row>
    <row r="11" spans="1:24" ht="15" thickBot="1" x14ac:dyDescent="0.35">
      <c r="B11" s="58" t="s">
        <v>27</v>
      </c>
      <c r="C11" s="71">
        <v>4</v>
      </c>
      <c r="D11" s="72">
        <f t="shared" si="0"/>
        <v>40</v>
      </c>
      <c r="E11" s="71">
        <v>6</v>
      </c>
      <c r="F11" s="72">
        <f t="shared" si="1"/>
        <v>40</v>
      </c>
      <c r="G11" s="71">
        <v>0</v>
      </c>
      <c r="H11" s="72">
        <f t="shared" si="2"/>
        <v>0</v>
      </c>
      <c r="I11" s="71">
        <v>5</v>
      </c>
      <c r="J11" s="72">
        <f t="shared" si="3"/>
        <v>33.333333333333329</v>
      </c>
      <c r="K11" s="71">
        <v>4</v>
      </c>
      <c r="L11" s="72">
        <f t="shared" si="4"/>
        <v>40</v>
      </c>
      <c r="M11" s="71">
        <v>1</v>
      </c>
      <c r="N11" s="72">
        <f t="shared" si="5"/>
        <v>7.6923076923076925</v>
      </c>
      <c r="O11" s="71">
        <v>5</v>
      </c>
      <c r="P11" s="72">
        <f>O11/O$5*100</f>
        <v>25</v>
      </c>
      <c r="Q11" s="71">
        <v>8</v>
      </c>
      <c r="R11" s="72">
        <f>Q11/Q$5*100</f>
        <v>30.76923076923077</v>
      </c>
      <c r="S11" s="71">
        <v>3</v>
      </c>
      <c r="T11" s="72">
        <f>S11/S$5*100</f>
        <v>37.5</v>
      </c>
      <c r="U11" s="71">
        <v>2</v>
      </c>
      <c r="V11" s="72">
        <f>U11/U$5*100</f>
        <v>66.666666666666657</v>
      </c>
      <c r="W11" s="120">
        <f t="shared" ref="W11:W13" si="6">SUM(C11,E11,G11,I11,K11,M11,O11,Q11,S11,U11)</f>
        <v>38</v>
      </c>
      <c r="X11" s="77">
        <f>W11/W$5*100</f>
        <v>28.787878787878789</v>
      </c>
    </row>
    <row r="12" spans="1:24" ht="15" thickBot="1" x14ac:dyDescent="0.35">
      <c r="B12" s="58" t="s">
        <v>28</v>
      </c>
      <c r="C12" s="71">
        <v>1</v>
      </c>
      <c r="D12" s="72">
        <f t="shared" si="0"/>
        <v>10</v>
      </c>
      <c r="E12" s="71">
        <v>0</v>
      </c>
      <c r="F12" s="72">
        <f t="shared" si="1"/>
        <v>0</v>
      </c>
      <c r="G12" s="71">
        <v>0</v>
      </c>
      <c r="H12" s="72">
        <f t="shared" si="2"/>
        <v>0</v>
      </c>
      <c r="I12" s="71">
        <v>2</v>
      </c>
      <c r="J12" s="72">
        <f t="shared" si="3"/>
        <v>13.333333333333334</v>
      </c>
      <c r="K12" s="71">
        <v>5</v>
      </c>
      <c r="L12" s="72">
        <f t="shared" si="4"/>
        <v>50</v>
      </c>
      <c r="M12" s="71">
        <v>10</v>
      </c>
      <c r="N12" s="72">
        <f t="shared" si="5"/>
        <v>76.923076923076934</v>
      </c>
      <c r="O12" s="71">
        <v>3</v>
      </c>
      <c r="P12" s="72">
        <f>O12/O$5*100</f>
        <v>15</v>
      </c>
      <c r="Q12" s="71">
        <v>6</v>
      </c>
      <c r="R12" s="72">
        <f>Q12/Q$5*100</f>
        <v>23.076923076923077</v>
      </c>
      <c r="S12" s="71">
        <v>0</v>
      </c>
      <c r="T12" s="72">
        <f>S12/S$5*100</f>
        <v>0</v>
      </c>
      <c r="U12" s="71">
        <v>1</v>
      </c>
      <c r="V12" s="72">
        <f>U12/U$5*100</f>
        <v>33.333333333333329</v>
      </c>
      <c r="W12" s="120">
        <f t="shared" si="6"/>
        <v>28</v>
      </c>
      <c r="X12" s="77">
        <f>W12/W$5*100</f>
        <v>21.212121212121211</v>
      </c>
    </row>
    <row r="13" spans="1:24" x14ac:dyDescent="0.3">
      <c r="B13" s="58" t="s">
        <v>29</v>
      </c>
      <c r="C13" s="71">
        <v>0</v>
      </c>
      <c r="D13" s="72">
        <f t="shared" si="0"/>
        <v>0</v>
      </c>
      <c r="E13" s="71">
        <v>0</v>
      </c>
      <c r="F13" s="72">
        <f t="shared" si="1"/>
        <v>0</v>
      </c>
      <c r="G13" s="71">
        <v>0</v>
      </c>
      <c r="H13" s="72">
        <f t="shared" si="2"/>
        <v>0</v>
      </c>
      <c r="I13" s="71">
        <v>2</v>
      </c>
      <c r="J13" s="72">
        <f t="shared" si="3"/>
        <v>13.333333333333334</v>
      </c>
      <c r="K13" s="71">
        <v>0</v>
      </c>
      <c r="L13" s="72">
        <f t="shared" si="4"/>
        <v>0</v>
      </c>
      <c r="M13" s="71">
        <v>1</v>
      </c>
      <c r="N13" s="72">
        <f t="shared" si="5"/>
        <v>7.6923076923076925</v>
      </c>
      <c r="O13" s="71">
        <v>3</v>
      </c>
      <c r="P13" s="72">
        <f>O13/O$5*100</f>
        <v>15</v>
      </c>
      <c r="Q13" s="71">
        <v>4</v>
      </c>
      <c r="R13" s="72">
        <f>Q13/Q$5*100</f>
        <v>15.384615384615385</v>
      </c>
      <c r="S13" s="71">
        <v>0</v>
      </c>
      <c r="T13" s="72">
        <f>S13/S$5*100</f>
        <v>0</v>
      </c>
      <c r="U13" s="71">
        <v>0</v>
      </c>
      <c r="V13" s="72">
        <f>U13/U$5*100</f>
        <v>0</v>
      </c>
      <c r="W13" s="120">
        <f t="shared" si="6"/>
        <v>10</v>
      </c>
      <c r="X13" s="77">
        <f>W13/W$5*100</f>
        <v>7.5757575757575761</v>
      </c>
    </row>
    <row r="14" spans="1:24" x14ac:dyDescent="0.3">
      <c r="B14" s="103"/>
      <c r="C14" s="104"/>
      <c r="D14" s="55"/>
      <c r="E14" s="104"/>
      <c r="F14" s="55"/>
      <c r="G14" s="104"/>
      <c r="H14" s="55"/>
      <c r="I14" s="104"/>
      <c r="J14" s="55"/>
      <c r="K14" s="104"/>
      <c r="L14" s="55"/>
      <c r="M14" s="104"/>
      <c r="N14" s="55"/>
      <c r="O14" s="104"/>
      <c r="P14" s="55"/>
      <c r="Q14" s="104"/>
      <c r="R14" s="55"/>
      <c r="S14" s="104"/>
      <c r="T14" s="55"/>
      <c r="U14" s="104"/>
      <c r="V14" s="55"/>
      <c r="W14" s="105"/>
      <c r="X14" s="106"/>
    </row>
    <row r="15" spans="1:24" ht="19.2" customHeight="1" x14ac:dyDescent="0.3">
      <c r="B15" s="32" t="s">
        <v>30</v>
      </c>
      <c r="C15" s="32"/>
      <c r="D15" s="32"/>
      <c r="E15" s="32"/>
      <c r="F15" s="32"/>
      <c r="G15" s="32"/>
      <c r="H15" s="32"/>
      <c r="I15" s="32"/>
      <c r="J15" s="32"/>
      <c r="K15" s="32"/>
      <c r="L15" s="32"/>
      <c r="M15" s="32"/>
      <c r="N15" s="32"/>
      <c r="O15" s="32"/>
      <c r="P15" s="32"/>
      <c r="Q15" s="32"/>
      <c r="R15" s="32"/>
      <c r="S15" s="12"/>
      <c r="T15" s="12"/>
      <c r="U15" s="12"/>
      <c r="V15" s="12"/>
      <c r="W15" s="12"/>
      <c r="X15" s="12"/>
    </row>
    <row r="16" spans="1:24" s="22" customFormat="1" ht="41.55" customHeight="1" thickBot="1" x14ac:dyDescent="0.35">
      <c r="B16" s="86" t="s">
        <v>31</v>
      </c>
      <c r="C16" s="87"/>
      <c r="D16" s="87"/>
      <c r="E16" s="87"/>
      <c r="F16" s="87"/>
      <c r="G16" s="87"/>
      <c r="H16" s="87"/>
      <c r="I16" s="87"/>
      <c r="J16" s="87"/>
      <c r="K16" s="87"/>
      <c r="L16" s="87"/>
      <c r="M16" s="87"/>
      <c r="N16" s="87"/>
      <c r="O16" s="87"/>
      <c r="P16" s="87"/>
      <c r="Q16" s="87"/>
      <c r="R16" s="87"/>
      <c r="S16" s="21"/>
      <c r="T16" s="21"/>
      <c r="U16" s="21"/>
      <c r="V16" s="21"/>
      <c r="W16" s="21"/>
      <c r="X16" s="21"/>
    </row>
    <row r="17" spans="2:24" ht="130.19999999999999" customHeight="1" thickBot="1" x14ac:dyDescent="0.35">
      <c r="B17" s="33"/>
      <c r="C17" s="34"/>
      <c r="D17" s="34"/>
      <c r="E17" s="34"/>
      <c r="F17" s="34"/>
      <c r="G17" s="34"/>
      <c r="H17" s="35"/>
      <c r="I17" s="35"/>
      <c r="J17" s="35"/>
      <c r="K17" s="35"/>
      <c r="L17" s="35"/>
      <c r="M17" s="35"/>
      <c r="N17" s="35"/>
      <c r="O17" s="35"/>
      <c r="P17" s="35"/>
      <c r="Q17" s="82"/>
      <c r="R17" s="83"/>
      <c r="S17" s="84"/>
      <c r="T17" s="84"/>
      <c r="U17" s="84"/>
      <c r="V17" s="84"/>
      <c r="W17" s="84"/>
      <c r="X17" s="85"/>
    </row>
  </sheetData>
  <phoneticPr fontId="18" type="noConversion"/>
  <conditionalFormatting sqref="C5:D7">
    <cfRule type="expression" dxfId="28" priority="21">
      <formula>$E$5&lt;&gt;SUM($E$9:$E$14)</formula>
    </cfRule>
  </conditionalFormatting>
  <conditionalFormatting sqref="C8:D8">
    <cfRule type="expression" dxfId="27" priority="55">
      <formula>$C$5&lt;&gt;SUM($C$9:$C$13)</formula>
    </cfRule>
  </conditionalFormatting>
  <conditionalFormatting sqref="C9:D13">
    <cfRule type="expression" dxfId="26" priority="20">
      <formula>$E$5&lt;&gt;SUM($E$9:$E$14)</formula>
    </cfRule>
  </conditionalFormatting>
  <conditionalFormatting sqref="E6">
    <cfRule type="expression" dxfId="25" priority="10">
      <formula>$E$5&lt;&gt;SUM($E$9:$E$14)</formula>
    </cfRule>
  </conditionalFormatting>
  <conditionalFormatting sqref="E5:F5 F6 E7:F13">
    <cfRule type="expression" dxfId="24" priority="19">
      <formula>$G$5&lt;&gt;SUM($G$9:$G$13)</formula>
    </cfRule>
  </conditionalFormatting>
  <conditionalFormatting sqref="G6">
    <cfRule type="expression" dxfId="23" priority="9">
      <formula>$E$5&lt;&gt;SUM($E$9:$E$14)</formula>
    </cfRule>
  </conditionalFormatting>
  <conditionalFormatting sqref="G5:H5 H6 G7:H13">
    <cfRule type="expression" dxfId="22" priority="18">
      <formula>$I$5&lt;&gt;SUM($I$9:$I$13)</formula>
    </cfRule>
  </conditionalFormatting>
  <conditionalFormatting sqref="I5 J6 I7:J13">
    <cfRule type="expression" dxfId="21" priority="17">
      <formula>$K$5&lt;&gt;SUM($K$9:$K$13)</formula>
    </cfRule>
  </conditionalFormatting>
  <conditionalFormatting sqref="I6">
    <cfRule type="expression" dxfId="20" priority="8">
      <formula>$E$5&lt;&gt;SUM($E$9:$E$14)</formula>
    </cfRule>
  </conditionalFormatting>
  <conditionalFormatting sqref="J5">
    <cfRule type="expression" dxfId="19" priority="16">
      <formula>$M$5&lt;&gt;SUM($M$9:$M$13)</formula>
    </cfRule>
  </conditionalFormatting>
  <conditionalFormatting sqref="K6">
    <cfRule type="expression" dxfId="18" priority="7">
      <formula>$E$5&lt;&gt;SUM($E$9:$E$14)</formula>
    </cfRule>
  </conditionalFormatting>
  <conditionalFormatting sqref="K5:L5 L6 K7:L13">
    <cfRule type="expression" dxfId="17" priority="15">
      <formula>$M$5&lt;&gt;SUM($M$9:$M$13)</formula>
    </cfRule>
  </conditionalFormatting>
  <conditionalFormatting sqref="M6">
    <cfRule type="expression" dxfId="16" priority="6">
      <formula>$E$5&lt;&gt;SUM($E$9:$E$14)</formula>
    </cfRule>
  </conditionalFormatting>
  <conditionalFormatting sqref="M5:N5 N6 M7:N13">
    <cfRule type="expression" dxfId="15" priority="14">
      <formula>$O$5&lt;&gt;SUM($O$9:$O$13)</formula>
    </cfRule>
  </conditionalFormatting>
  <conditionalFormatting sqref="O6">
    <cfRule type="expression" dxfId="14" priority="5">
      <formula>$E$5&lt;&gt;SUM($E$9:$E$14)</formula>
    </cfRule>
  </conditionalFormatting>
  <conditionalFormatting sqref="O5:P5 P6 O7:P13">
    <cfRule type="expression" dxfId="13" priority="13">
      <formula>$Q$5&lt;&gt;SUM($Q$9:$Q$13)</formula>
    </cfRule>
  </conditionalFormatting>
  <conditionalFormatting sqref="Q6">
    <cfRule type="expression" dxfId="12" priority="4">
      <formula>$E$5&lt;&gt;SUM($E$9:$E$14)</formula>
    </cfRule>
  </conditionalFormatting>
  <conditionalFormatting sqref="Q5:R5 R6 Q7:R13">
    <cfRule type="expression" dxfId="11" priority="12">
      <formula>$S$5&lt;&gt;SUM($S$9:$S$13)</formula>
    </cfRule>
  </conditionalFormatting>
  <conditionalFormatting sqref="S6">
    <cfRule type="expression" dxfId="10" priority="3">
      <formula>$E$5&lt;&gt;SUM($E$9:$E$14)</formula>
    </cfRule>
  </conditionalFormatting>
  <conditionalFormatting sqref="S5:T5 T6 S7:T13">
    <cfRule type="expression" dxfId="9" priority="11">
      <formula>$U$5&lt;&gt;SUM($U$9:$U$13)</formula>
    </cfRule>
  </conditionalFormatting>
  <conditionalFormatting sqref="U6">
    <cfRule type="expression" dxfId="8" priority="2">
      <formula>$E$5&lt;&gt;SUM($E$9:$E$14)</formula>
    </cfRule>
  </conditionalFormatting>
  <conditionalFormatting sqref="U5:V5 V6 U7:V13">
    <cfRule type="expression" dxfId="7" priority="26">
      <formula>$U$5&lt;&gt;SUM($U$9:$U$13)</formula>
    </cfRule>
  </conditionalFormatting>
  <conditionalFormatting sqref="W6">
    <cfRule type="expression" dxfId="6" priority="1">
      <formula>$E$5&lt;&gt;SUM($E$9:$E$14)</formula>
    </cfRule>
  </conditionalFormatting>
  <conditionalFormatting sqref="W5:X5 W7:X13">
    <cfRule type="expression" dxfId="5" priority="25">
      <formula>$W$5&lt;&gt;SUM($W$9:$W$13)</formula>
    </cfRule>
  </conditionalFormatting>
  <dataValidations xWindow="461" yWindow="364" count="5">
    <dataValidation allowBlank="1" showInputMessage="1" sqref="W7:X7" xr:uid="{00000000-0002-0000-0100-000001000000}"/>
    <dataValidation allowBlank="1" sqref="I5:J5" xr:uid="{00000000-0002-0000-0100-000002000000}"/>
    <dataValidation allowBlank="1" showInputMessage="1" showErrorMessage="1" prompt="The sheet contains Outcome across cells B2:X6 and Time to Degree Ranges across cells B7:X16." sqref="A1" xr:uid="{9A176328-C8B7-4602-BDD8-99D3652E63F9}"/>
    <dataValidation allowBlank="1" showInputMessage="1" showErrorMessage="1" prompt="Describe or provide the link to program admissions policies in cell B16." sqref="B16" xr:uid="{75964803-B72A-4CB4-9651-08B381373F01}"/>
    <dataValidation allowBlank="1" showInputMessage="1" showErrorMessage="1" prompt="This is your &quot;true mean&quot; - the mean found by using all students you have had in the last 7 years." sqref="X6" xr:uid="{B59640E6-2BB7-460A-8B5C-5F9CFFC75DCC}"/>
  </dataValidations>
  <pageMargins left="0.7" right="0.7" top="0.75" bottom="0.75" header="0.3" footer="0.3"/>
  <pageSetup scale="44"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B2:C15"/>
  <sheetViews>
    <sheetView zoomScaleNormal="100" zoomScaleSheetLayoutView="130" workbookViewId="0">
      <selection activeCell="C3" sqref="C3"/>
    </sheetView>
  </sheetViews>
  <sheetFormatPr defaultColWidth="9.109375" defaultRowHeight="14.4" x14ac:dyDescent="0.3"/>
  <cols>
    <col min="1" max="1" width="3.109375" style="1" customWidth="1"/>
    <col min="2" max="2" width="61" style="1" bestFit="1" customWidth="1"/>
    <col min="3" max="3" width="47" style="1" customWidth="1"/>
    <col min="4" max="16384" width="9.109375" style="1"/>
  </cols>
  <sheetData>
    <row r="2" spans="2:3" ht="18" customHeight="1" x14ac:dyDescent="0.3">
      <c r="B2" s="13" t="s">
        <v>32</v>
      </c>
      <c r="C2" s="12"/>
    </row>
    <row r="3" spans="2:3" ht="31.2" thickBot="1" x14ac:dyDescent="0.35">
      <c r="B3" s="44" t="s">
        <v>33</v>
      </c>
      <c r="C3" s="45" t="s">
        <v>111</v>
      </c>
    </row>
    <row r="4" spans="2:3" ht="28.2" thickBot="1" x14ac:dyDescent="0.35">
      <c r="B4" s="42" t="s">
        <v>34</v>
      </c>
      <c r="C4" s="99" t="s">
        <v>106</v>
      </c>
    </row>
    <row r="5" spans="2:3" ht="15" thickBot="1" x14ac:dyDescent="0.35">
      <c r="B5" s="43" t="s">
        <v>35</v>
      </c>
      <c r="C5" s="99" t="s">
        <v>36</v>
      </c>
    </row>
    <row r="6" spans="2:3" ht="55.8" thickBot="1" x14ac:dyDescent="0.35">
      <c r="B6" s="43" t="s">
        <v>37</v>
      </c>
      <c r="C6" s="99" t="s">
        <v>107</v>
      </c>
    </row>
    <row r="7" spans="2:3" ht="55.8" thickBot="1" x14ac:dyDescent="0.35">
      <c r="B7" s="43" t="s">
        <v>38</v>
      </c>
      <c r="C7" s="99" t="s">
        <v>108</v>
      </c>
    </row>
    <row r="8" spans="2:3" ht="15" customHeight="1" thickBot="1" x14ac:dyDescent="0.35">
      <c r="B8" s="46" t="s">
        <v>39</v>
      </c>
      <c r="C8" s="99" t="s">
        <v>109</v>
      </c>
    </row>
    <row r="9" spans="2:3" x14ac:dyDescent="0.3">
      <c r="B9" s="12"/>
      <c r="C9" s="12"/>
    </row>
    <row r="10" spans="2:3" x14ac:dyDescent="0.3">
      <c r="B10" s="12"/>
      <c r="C10" s="12"/>
    </row>
    <row r="11" spans="2:3" x14ac:dyDescent="0.3">
      <c r="B11" s="12"/>
      <c r="C11" s="12"/>
    </row>
    <row r="12" spans="2:3" x14ac:dyDescent="0.3">
      <c r="B12" s="12"/>
      <c r="C12" s="12"/>
    </row>
    <row r="13" spans="2:3" x14ac:dyDescent="0.3">
      <c r="B13" s="12"/>
      <c r="C13" s="12"/>
    </row>
    <row r="14" spans="2:3" x14ac:dyDescent="0.3">
      <c r="B14" s="12"/>
      <c r="C14" s="12"/>
    </row>
    <row r="15" spans="2:3" x14ac:dyDescent="0.3">
      <c r="B15" s="12"/>
      <c r="C15" s="12"/>
    </row>
  </sheetData>
  <dataValidations count="1">
    <dataValidation allowBlank="1" showInputMessage="1" showErrorMessage="1" prompt="The sheet contains details of Program Costs across cells B2:C8." sqref="A1" xr:uid="{A50C9DCC-6D87-4B8D-8D0D-B85C27290C0D}"/>
  </dataValidations>
  <pageMargins left="0.7" right="0.7" top="0.75" bottom="0.75" header="0.3" footer="0.3"/>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BM24"/>
  <sheetViews>
    <sheetView showWhiteSpace="0" zoomScale="60" zoomScaleNormal="60" zoomScaleSheetLayoutView="70" workbookViewId="0">
      <selection activeCell="Z7" sqref="Z7"/>
    </sheetView>
  </sheetViews>
  <sheetFormatPr defaultColWidth="5.77734375" defaultRowHeight="14.4" x14ac:dyDescent="0.3"/>
  <cols>
    <col min="1" max="1" width="3.109375" style="1" customWidth="1"/>
    <col min="2" max="2" width="45.21875" style="1" customWidth="1"/>
    <col min="3" max="22" width="10.77734375" style="1" customWidth="1"/>
    <col min="23" max="16384" width="5.77734375" style="1"/>
  </cols>
  <sheetData>
    <row r="1" spans="1:23" x14ac:dyDescent="0.3">
      <c r="A1" s="12"/>
      <c r="C1" s="12"/>
      <c r="D1" s="12"/>
      <c r="E1" s="12"/>
      <c r="F1" s="12"/>
      <c r="G1" s="12"/>
      <c r="H1" s="12"/>
      <c r="I1" s="12"/>
      <c r="J1" s="12"/>
      <c r="K1" s="12"/>
      <c r="L1" s="12"/>
      <c r="M1" s="12"/>
      <c r="N1" s="12"/>
      <c r="O1" s="12"/>
      <c r="P1" s="12"/>
      <c r="Q1" s="12"/>
      <c r="R1" s="12"/>
      <c r="S1" s="12"/>
      <c r="T1" s="12"/>
      <c r="U1" s="12"/>
      <c r="V1" s="12"/>
      <c r="W1" s="12"/>
    </row>
    <row r="2" spans="1:23" ht="18" thickBot="1" x14ac:dyDescent="0.35">
      <c r="B2" s="13" t="s">
        <v>40</v>
      </c>
      <c r="C2" s="13"/>
      <c r="D2" s="12"/>
      <c r="E2" s="12"/>
      <c r="F2" s="12"/>
      <c r="G2" s="12"/>
      <c r="H2" s="12"/>
      <c r="I2" s="12"/>
      <c r="J2" s="12"/>
      <c r="K2" s="12"/>
      <c r="L2" s="12"/>
      <c r="M2" s="12"/>
      <c r="N2" s="12"/>
      <c r="O2" s="12"/>
      <c r="P2" s="12"/>
      <c r="Q2" s="12"/>
      <c r="R2" s="12"/>
      <c r="S2" s="12"/>
      <c r="T2" s="12"/>
      <c r="U2" s="12"/>
      <c r="V2" s="12"/>
      <c r="W2" s="12"/>
    </row>
    <row r="3" spans="1:23" ht="74.55" customHeight="1" thickBot="1" x14ac:dyDescent="0.35">
      <c r="B3" s="80" t="s">
        <v>41</v>
      </c>
      <c r="C3" s="90" t="s">
        <v>42</v>
      </c>
      <c r="D3" s="95" t="s">
        <v>43</v>
      </c>
      <c r="E3" s="90" t="s">
        <v>44</v>
      </c>
      <c r="F3" s="90" t="s">
        <v>45</v>
      </c>
      <c r="G3" s="90" t="s">
        <v>46</v>
      </c>
      <c r="H3" s="90" t="s">
        <v>47</v>
      </c>
      <c r="I3" s="90" t="s">
        <v>48</v>
      </c>
      <c r="J3" s="90" t="s">
        <v>49</v>
      </c>
      <c r="K3" s="90" t="s">
        <v>50</v>
      </c>
      <c r="L3" s="90" t="s">
        <v>51</v>
      </c>
      <c r="M3" s="90" t="s">
        <v>52</v>
      </c>
      <c r="N3" s="90" t="s">
        <v>53</v>
      </c>
      <c r="O3" s="90" t="s">
        <v>54</v>
      </c>
      <c r="P3" s="90" t="s">
        <v>55</v>
      </c>
      <c r="Q3" s="90" t="s">
        <v>56</v>
      </c>
      <c r="R3" s="90" t="s">
        <v>57</v>
      </c>
      <c r="S3" s="90" t="s">
        <v>58</v>
      </c>
      <c r="T3" s="90" t="s">
        <v>59</v>
      </c>
      <c r="U3" s="90" t="s">
        <v>102</v>
      </c>
      <c r="V3" s="90" t="s">
        <v>103</v>
      </c>
      <c r="W3" s="12"/>
    </row>
    <row r="4" spans="1:23" ht="29.7" customHeight="1" thickBot="1" x14ac:dyDescent="0.35">
      <c r="B4" s="37" t="s">
        <v>60</v>
      </c>
      <c r="C4" s="94">
        <v>10</v>
      </c>
      <c r="D4" s="96">
        <f t="shared" ref="D4:F9" si="0">C4/C$10*100</f>
        <v>100</v>
      </c>
      <c r="E4" s="92">
        <v>10</v>
      </c>
      <c r="F4" s="96">
        <f t="shared" si="0"/>
        <v>100</v>
      </c>
      <c r="G4" s="92">
        <v>12</v>
      </c>
      <c r="H4" s="107">
        <f t="shared" ref="H4:H9" si="1">G4/G$10*100</f>
        <v>85.714285714285708</v>
      </c>
      <c r="I4" s="92">
        <v>11</v>
      </c>
      <c r="J4" s="107">
        <f t="shared" ref="J4:J9" si="2">I4/I$10*100</f>
        <v>100</v>
      </c>
      <c r="K4" s="92">
        <v>10</v>
      </c>
      <c r="L4" s="107">
        <f t="shared" ref="L4:L9" si="3">K4/K$10*100</f>
        <v>90.909090909090907</v>
      </c>
      <c r="M4" s="92">
        <v>17</v>
      </c>
      <c r="N4" s="107">
        <f t="shared" ref="N4:N9" si="4">M4/M$10*100</f>
        <v>100</v>
      </c>
      <c r="O4" s="92">
        <v>20</v>
      </c>
      <c r="P4" s="107">
        <f t="shared" ref="P4:P9" si="5">O4/O$10*100</f>
        <v>100</v>
      </c>
      <c r="Q4" s="92">
        <v>7</v>
      </c>
      <c r="R4" s="107">
        <f t="shared" ref="R4:R9" si="6">Q4/Q$10*100</f>
        <v>100</v>
      </c>
      <c r="S4" s="92">
        <v>9</v>
      </c>
      <c r="T4" s="107">
        <v>100</v>
      </c>
      <c r="U4" s="109">
        <v>11</v>
      </c>
      <c r="V4" s="112">
        <f t="shared" ref="V4:V9" si="7">100*U4/12</f>
        <v>91.666666666666671</v>
      </c>
      <c r="W4" s="12"/>
    </row>
    <row r="5" spans="1:23" ht="48.75" customHeight="1" thickBot="1" x14ac:dyDescent="0.35">
      <c r="B5" s="39" t="s">
        <v>61</v>
      </c>
      <c r="C5" s="94">
        <v>0</v>
      </c>
      <c r="D5" s="96">
        <f t="shared" si="0"/>
        <v>0</v>
      </c>
      <c r="E5" s="92">
        <v>0</v>
      </c>
      <c r="F5" s="96">
        <f t="shared" si="0"/>
        <v>0</v>
      </c>
      <c r="G5" s="92">
        <v>0</v>
      </c>
      <c r="H5" s="96">
        <f t="shared" si="1"/>
        <v>0</v>
      </c>
      <c r="I5" s="92">
        <v>0</v>
      </c>
      <c r="J5" s="96">
        <f t="shared" si="2"/>
        <v>0</v>
      </c>
      <c r="K5" s="92">
        <v>0</v>
      </c>
      <c r="L5" s="96">
        <f t="shared" si="3"/>
        <v>0</v>
      </c>
      <c r="M5" s="92">
        <v>0</v>
      </c>
      <c r="N5" s="96">
        <f t="shared" si="4"/>
        <v>0</v>
      </c>
      <c r="O5" s="92">
        <v>0</v>
      </c>
      <c r="P5" s="96">
        <f t="shared" si="5"/>
        <v>0</v>
      </c>
      <c r="Q5" s="92">
        <v>0</v>
      </c>
      <c r="R5" s="96">
        <f t="shared" si="6"/>
        <v>0</v>
      </c>
      <c r="S5" s="92">
        <v>0</v>
      </c>
      <c r="T5" s="96">
        <f>S5/S$10*100</f>
        <v>0</v>
      </c>
      <c r="U5" s="109">
        <v>0</v>
      </c>
      <c r="V5" s="112">
        <f t="shared" si="7"/>
        <v>0</v>
      </c>
      <c r="W5" s="12"/>
    </row>
    <row r="6" spans="1:23" ht="59.25" customHeight="1" thickBot="1" x14ac:dyDescent="0.35">
      <c r="B6" s="39" t="s">
        <v>62</v>
      </c>
      <c r="C6" s="94">
        <v>0</v>
      </c>
      <c r="D6" s="96">
        <f t="shared" si="0"/>
        <v>0</v>
      </c>
      <c r="E6" s="92">
        <v>0</v>
      </c>
      <c r="F6" s="96">
        <f t="shared" si="0"/>
        <v>0</v>
      </c>
      <c r="G6" s="92">
        <v>0</v>
      </c>
      <c r="H6" s="96">
        <f t="shared" si="1"/>
        <v>0</v>
      </c>
      <c r="I6" s="92">
        <v>0</v>
      </c>
      <c r="J6" s="96">
        <f t="shared" si="2"/>
        <v>0</v>
      </c>
      <c r="K6" s="92">
        <v>0</v>
      </c>
      <c r="L6" s="96">
        <f t="shared" si="3"/>
        <v>0</v>
      </c>
      <c r="M6" s="92">
        <v>0</v>
      </c>
      <c r="N6" s="96">
        <f t="shared" si="4"/>
        <v>0</v>
      </c>
      <c r="O6" s="92">
        <v>0</v>
      </c>
      <c r="P6" s="96">
        <f t="shared" si="5"/>
        <v>0</v>
      </c>
      <c r="Q6" s="92">
        <v>0</v>
      </c>
      <c r="R6" s="96">
        <f t="shared" si="6"/>
        <v>0</v>
      </c>
      <c r="S6" s="92">
        <v>0</v>
      </c>
      <c r="T6" s="96">
        <f>S6/S$10*100</f>
        <v>0</v>
      </c>
      <c r="U6" s="109">
        <v>0</v>
      </c>
      <c r="V6" s="112">
        <f t="shared" si="7"/>
        <v>0</v>
      </c>
      <c r="W6" s="12"/>
    </row>
    <row r="7" spans="1:23" ht="48" customHeight="1" thickBot="1" x14ac:dyDescent="0.35">
      <c r="B7" s="39" t="s">
        <v>63</v>
      </c>
      <c r="C7" s="94">
        <v>0</v>
      </c>
      <c r="D7" s="96">
        <f t="shared" si="0"/>
        <v>0</v>
      </c>
      <c r="E7" s="92">
        <v>0</v>
      </c>
      <c r="F7" s="96">
        <f t="shared" si="0"/>
        <v>0</v>
      </c>
      <c r="G7" s="92">
        <v>0</v>
      </c>
      <c r="H7" s="96">
        <f t="shared" si="1"/>
        <v>0</v>
      </c>
      <c r="I7" s="92">
        <v>0</v>
      </c>
      <c r="J7" s="96">
        <f t="shared" si="2"/>
        <v>0</v>
      </c>
      <c r="K7" s="92">
        <v>0</v>
      </c>
      <c r="L7" s="96">
        <f t="shared" si="3"/>
        <v>0</v>
      </c>
      <c r="M7" s="92">
        <v>0</v>
      </c>
      <c r="N7" s="96">
        <f t="shared" si="4"/>
        <v>0</v>
      </c>
      <c r="O7" s="92">
        <v>0</v>
      </c>
      <c r="P7" s="96">
        <f t="shared" si="5"/>
        <v>0</v>
      </c>
      <c r="Q7" s="92">
        <v>0</v>
      </c>
      <c r="R7" s="96">
        <f t="shared" si="6"/>
        <v>0</v>
      </c>
      <c r="S7" s="92">
        <v>0</v>
      </c>
      <c r="T7" s="96">
        <f>S7/S$10*100</f>
        <v>0</v>
      </c>
      <c r="U7" s="109">
        <v>0</v>
      </c>
      <c r="V7" s="112">
        <f t="shared" si="7"/>
        <v>0</v>
      </c>
      <c r="W7" s="12"/>
    </row>
    <row r="8" spans="1:23" ht="45" customHeight="1" thickBot="1" x14ac:dyDescent="0.35">
      <c r="B8" s="53" t="s">
        <v>64</v>
      </c>
      <c r="C8" s="94">
        <v>0</v>
      </c>
      <c r="D8" s="96">
        <f t="shared" si="0"/>
        <v>0</v>
      </c>
      <c r="E8" s="92">
        <v>0</v>
      </c>
      <c r="F8" s="96">
        <f t="shared" si="0"/>
        <v>0</v>
      </c>
      <c r="G8" s="92">
        <v>0</v>
      </c>
      <c r="H8" s="96">
        <f t="shared" si="1"/>
        <v>0</v>
      </c>
      <c r="I8" s="92">
        <v>0</v>
      </c>
      <c r="J8" s="96">
        <f t="shared" si="2"/>
        <v>0</v>
      </c>
      <c r="K8" s="92">
        <v>0</v>
      </c>
      <c r="L8" s="96">
        <f t="shared" si="3"/>
        <v>0</v>
      </c>
      <c r="M8" s="92">
        <v>0</v>
      </c>
      <c r="N8" s="96">
        <f t="shared" si="4"/>
        <v>0</v>
      </c>
      <c r="O8" s="92">
        <v>0</v>
      </c>
      <c r="P8" s="96">
        <f t="shared" si="5"/>
        <v>0</v>
      </c>
      <c r="Q8" s="92">
        <v>0</v>
      </c>
      <c r="R8" s="96">
        <f t="shared" si="6"/>
        <v>0</v>
      </c>
      <c r="S8" s="92">
        <v>0</v>
      </c>
      <c r="T8" s="96">
        <f>S8/S$10*100</f>
        <v>0</v>
      </c>
      <c r="U8" s="109">
        <v>0</v>
      </c>
      <c r="V8" s="112">
        <f t="shared" si="7"/>
        <v>0</v>
      </c>
      <c r="W8" s="12"/>
    </row>
    <row r="9" spans="1:23" ht="15" thickBot="1" x14ac:dyDescent="0.35">
      <c r="B9" s="40" t="s">
        <v>65</v>
      </c>
      <c r="C9" s="94">
        <v>10</v>
      </c>
      <c r="D9" s="96">
        <f t="shared" si="0"/>
        <v>100</v>
      </c>
      <c r="E9" s="92">
        <v>10</v>
      </c>
      <c r="F9" s="96">
        <f t="shared" si="0"/>
        <v>100</v>
      </c>
      <c r="G9" s="92">
        <v>12</v>
      </c>
      <c r="H9" s="96">
        <f t="shared" si="1"/>
        <v>85.714285714285708</v>
      </c>
      <c r="I9" s="92">
        <v>11</v>
      </c>
      <c r="J9" s="96">
        <f t="shared" si="2"/>
        <v>100</v>
      </c>
      <c r="K9" s="92">
        <v>10</v>
      </c>
      <c r="L9" s="96">
        <f t="shared" si="3"/>
        <v>90.909090909090907</v>
      </c>
      <c r="M9" s="92">
        <v>17</v>
      </c>
      <c r="N9" s="96">
        <f t="shared" si="4"/>
        <v>100</v>
      </c>
      <c r="O9" s="92">
        <v>20</v>
      </c>
      <c r="P9" s="96">
        <f t="shared" si="5"/>
        <v>100</v>
      </c>
      <c r="Q9" s="92">
        <v>7</v>
      </c>
      <c r="R9" s="96">
        <f t="shared" si="6"/>
        <v>100</v>
      </c>
      <c r="S9" s="92">
        <v>9</v>
      </c>
      <c r="T9" s="96">
        <v>100</v>
      </c>
      <c r="U9" s="109">
        <v>11</v>
      </c>
      <c r="V9" s="96">
        <f t="shared" si="7"/>
        <v>91.666666666666671</v>
      </c>
      <c r="W9" s="12"/>
    </row>
    <row r="10" spans="1:23" ht="42" customHeight="1" thickBot="1" x14ac:dyDescent="0.35">
      <c r="B10" s="40" t="s">
        <v>66</v>
      </c>
      <c r="C10" s="94">
        <v>10</v>
      </c>
      <c r="D10" s="115" t="s">
        <v>67</v>
      </c>
      <c r="E10" s="94">
        <v>10</v>
      </c>
      <c r="F10" s="115" t="s">
        <v>67</v>
      </c>
      <c r="G10" s="94">
        <v>14</v>
      </c>
      <c r="H10" s="116" t="s">
        <v>67</v>
      </c>
      <c r="I10" s="94">
        <v>11</v>
      </c>
      <c r="J10" s="116" t="s">
        <v>67</v>
      </c>
      <c r="K10" s="94">
        <v>11</v>
      </c>
      <c r="L10" s="116" t="s">
        <v>67</v>
      </c>
      <c r="M10" s="94">
        <v>17</v>
      </c>
      <c r="N10" s="116" t="s">
        <v>67</v>
      </c>
      <c r="O10" s="94">
        <v>20</v>
      </c>
      <c r="P10" s="116" t="s">
        <v>67</v>
      </c>
      <c r="Q10" s="94">
        <v>7</v>
      </c>
      <c r="R10" s="116" t="s">
        <v>67</v>
      </c>
      <c r="S10" s="94">
        <v>9</v>
      </c>
      <c r="T10" s="116" t="s">
        <v>67</v>
      </c>
      <c r="U10" s="94">
        <v>12</v>
      </c>
      <c r="V10" s="108" t="s">
        <v>67</v>
      </c>
      <c r="W10" s="12"/>
    </row>
    <row r="11" spans="1:23" ht="111" customHeight="1" thickBot="1" x14ac:dyDescent="0.35">
      <c r="B11" s="14"/>
      <c r="C11" s="15"/>
      <c r="D11" s="97"/>
      <c r="E11" s="15"/>
      <c r="F11" s="15"/>
      <c r="G11" s="15"/>
      <c r="H11" s="15"/>
      <c r="I11" s="15"/>
      <c r="J11" s="15"/>
      <c r="K11" s="15"/>
      <c r="L11" s="15"/>
      <c r="M11" s="15"/>
      <c r="N11" s="15"/>
      <c r="O11" s="15"/>
      <c r="P11" s="15"/>
      <c r="Q11" s="12"/>
      <c r="R11" s="12"/>
      <c r="S11" s="12"/>
      <c r="T11" s="12"/>
      <c r="U11" s="12"/>
      <c r="V11" s="12"/>
      <c r="W11" s="12"/>
    </row>
    <row r="12" spans="1:23" ht="18" thickBot="1" x14ac:dyDescent="0.35">
      <c r="B12" s="13" t="s">
        <v>68</v>
      </c>
      <c r="C12" s="12"/>
      <c r="D12" s="12"/>
      <c r="E12" s="12"/>
      <c r="F12" s="12"/>
      <c r="G12" s="12"/>
      <c r="H12" s="12"/>
      <c r="I12" s="12"/>
      <c r="J12" s="12"/>
      <c r="K12" s="12"/>
      <c r="L12" s="12"/>
      <c r="M12" s="12"/>
      <c r="N12" s="12"/>
      <c r="O12" s="12"/>
      <c r="P12" s="12"/>
      <c r="Q12" s="12"/>
      <c r="R12" s="12"/>
      <c r="S12" s="12"/>
      <c r="T12" s="12"/>
      <c r="U12" s="12"/>
      <c r="V12" s="12"/>
      <c r="W12" s="12"/>
    </row>
    <row r="13" spans="1:23" ht="74.55" customHeight="1" thickBot="1" x14ac:dyDescent="0.35">
      <c r="B13" s="80" t="s">
        <v>69</v>
      </c>
      <c r="C13" s="90" t="s">
        <v>42</v>
      </c>
      <c r="D13" s="90" t="s">
        <v>43</v>
      </c>
      <c r="E13" s="110" t="s">
        <v>44</v>
      </c>
      <c r="F13" s="110" t="s">
        <v>45</v>
      </c>
      <c r="G13" s="110" t="s">
        <v>46</v>
      </c>
      <c r="H13" s="110" t="s">
        <v>47</v>
      </c>
      <c r="I13" s="110" t="s">
        <v>48</v>
      </c>
      <c r="J13" s="110" t="s">
        <v>49</v>
      </c>
      <c r="K13" s="110" t="s">
        <v>50</v>
      </c>
      <c r="L13" s="110" t="s">
        <v>51</v>
      </c>
      <c r="M13" s="110" t="s">
        <v>52</v>
      </c>
      <c r="N13" s="110" t="s">
        <v>53</v>
      </c>
      <c r="O13" s="110" t="s">
        <v>54</v>
      </c>
      <c r="P13" s="110" t="s">
        <v>55</v>
      </c>
      <c r="Q13" s="110" t="s">
        <v>56</v>
      </c>
      <c r="R13" s="110" t="s">
        <v>57</v>
      </c>
      <c r="S13" s="110" t="s">
        <v>58</v>
      </c>
      <c r="T13" s="110" t="s">
        <v>59</v>
      </c>
      <c r="U13" s="110" t="s">
        <v>102</v>
      </c>
      <c r="V13" s="110" t="s">
        <v>103</v>
      </c>
      <c r="W13" s="12"/>
    </row>
    <row r="14" spans="1:23" ht="41.4" x14ac:dyDescent="0.3">
      <c r="B14" s="38" t="s">
        <v>66</v>
      </c>
      <c r="C14" s="2">
        <f>IF(ISBLANK(C10),"",IF(C10=0,"0",C10))</f>
        <v>10</v>
      </c>
      <c r="D14" s="11" t="s">
        <v>67</v>
      </c>
      <c r="E14" s="2">
        <f>IF(ISBLANK(E10),"",IF(E10=0,"0",E10))</f>
        <v>10</v>
      </c>
      <c r="F14" s="111" t="s">
        <v>67</v>
      </c>
      <c r="G14" s="2">
        <f>IF(ISBLANK(G10),"",IF(G10=0,"0",G10))</f>
        <v>14</v>
      </c>
      <c r="H14" s="111" t="s">
        <v>67</v>
      </c>
      <c r="I14" s="2">
        <f>IF(ISBLANK(I10),"",IF(I10=0,"0",I10))</f>
        <v>11</v>
      </c>
      <c r="J14" s="111" t="s">
        <v>67</v>
      </c>
      <c r="K14" s="2">
        <f>IF(ISBLANK(K10),"",IF(K10=0,"0",K10))</f>
        <v>11</v>
      </c>
      <c r="L14" s="111" t="s">
        <v>67</v>
      </c>
      <c r="M14" s="2">
        <f>IF(ISBLANK(M10),"",IF(M10=0,"0",M10))</f>
        <v>17</v>
      </c>
      <c r="N14" s="111" t="s">
        <v>67</v>
      </c>
      <c r="O14" s="2">
        <f>IF(ISBLANK(O10),"",IF(O10=0,"0",O10))</f>
        <v>20</v>
      </c>
      <c r="P14" s="111" t="s">
        <v>67</v>
      </c>
      <c r="Q14" s="2">
        <f>IF(ISBLANK(Q10),"",IF(Q10=0,"0",Q10))</f>
        <v>7</v>
      </c>
      <c r="R14" s="111" t="s">
        <v>67</v>
      </c>
      <c r="S14" s="2">
        <f>IF(ISBLANK(S10),"",IF(S10=0,"0",S10))</f>
        <v>9</v>
      </c>
      <c r="T14" s="111" t="s">
        <v>67</v>
      </c>
      <c r="U14" s="2">
        <v>12</v>
      </c>
      <c r="V14" s="108" t="s">
        <v>67</v>
      </c>
      <c r="W14" s="12"/>
    </row>
    <row r="15" spans="1:23" ht="15" thickBot="1" x14ac:dyDescent="0.35">
      <c r="B15" s="39" t="s">
        <v>70</v>
      </c>
      <c r="C15" s="93">
        <v>10</v>
      </c>
      <c r="D15" s="16">
        <f>C15/C$14*100</f>
        <v>100</v>
      </c>
      <c r="E15" s="3">
        <v>10</v>
      </c>
      <c r="F15" s="16">
        <f>E15/E$14*100</f>
        <v>100</v>
      </c>
      <c r="G15" s="3">
        <v>12</v>
      </c>
      <c r="H15" s="16">
        <f>G15/G$14*100</f>
        <v>85.714285714285708</v>
      </c>
      <c r="I15" s="3">
        <v>11</v>
      </c>
      <c r="J15" s="16">
        <f>I15/I$14*100</f>
        <v>100</v>
      </c>
      <c r="K15" s="3">
        <v>10</v>
      </c>
      <c r="L15" s="16">
        <f>K15/K$14*100</f>
        <v>90.909090909090907</v>
      </c>
      <c r="M15" s="3">
        <v>17</v>
      </c>
      <c r="N15" s="16">
        <f>M15/M$14*100</f>
        <v>100</v>
      </c>
      <c r="O15" s="3">
        <v>20</v>
      </c>
      <c r="P15" s="16">
        <f>O15/O$14*100</f>
        <v>100</v>
      </c>
      <c r="Q15" s="3">
        <v>7</v>
      </c>
      <c r="R15" s="16">
        <f>Q15/Q$14*100</f>
        <v>100</v>
      </c>
      <c r="S15" s="3">
        <v>9</v>
      </c>
      <c r="T15" s="16">
        <f>S15/S$14*100</f>
        <v>100</v>
      </c>
      <c r="U15" s="3">
        <v>11</v>
      </c>
      <c r="V15" s="112">
        <f t="shared" ref="V15:V16" si="8">100*U15/12</f>
        <v>91.666666666666671</v>
      </c>
      <c r="W15" s="12"/>
    </row>
    <row r="16" spans="1:23" ht="31.5" customHeight="1" thickBot="1" x14ac:dyDescent="0.35">
      <c r="B16" s="88" t="s">
        <v>71</v>
      </c>
      <c r="C16" s="93">
        <v>0</v>
      </c>
      <c r="D16" s="54">
        <f>C16/C$14*100</f>
        <v>0</v>
      </c>
      <c r="E16" s="41">
        <v>0</v>
      </c>
      <c r="F16" s="54">
        <f>E16/E$14*100</f>
        <v>0</v>
      </c>
      <c r="G16" s="41">
        <v>0</v>
      </c>
      <c r="H16" s="54">
        <f>G16/G$14*100</f>
        <v>0</v>
      </c>
      <c r="I16" s="41">
        <v>0</v>
      </c>
      <c r="J16" s="54">
        <f>I16/I$14*100</f>
        <v>0</v>
      </c>
      <c r="K16" s="41">
        <v>0</v>
      </c>
      <c r="L16" s="54">
        <f>K16/K$14*100</f>
        <v>0</v>
      </c>
      <c r="M16" s="41">
        <v>0</v>
      </c>
      <c r="N16" s="54">
        <f>M16/M$14*100</f>
        <v>0</v>
      </c>
      <c r="O16" s="41">
        <v>0</v>
      </c>
      <c r="P16" s="54">
        <f>O16/O$14*100</f>
        <v>0</v>
      </c>
      <c r="Q16" s="41">
        <v>0</v>
      </c>
      <c r="R16" s="54">
        <f>Q16/Q$14*100</f>
        <v>0</v>
      </c>
      <c r="S16" s="41">
        <v>0</v>
      </c>
      <c r="T16" s="54">
        <f>S16/S$14*100</f>
        <v>0</v>
      </c>
      <c r="U16" s="41">
        <v>0</v>
      </c>
      <c r="V16" s="112">
        <f t="shared" si="8"/>
        <v>0</v>
      </c>
      <c r="W16" s="12"/>
    </row>
    <row r="17" spans="2:65" ht="51" customHeight="1" x14ac:dyDescent="0.3">
      <c r="B17" s="36"/>
      <c r="C17" s="36"/>
      <c r="D17" s="36"/>
      <c r="E17" s="36"/>
      <c r="F17" s="36"/>
      <c r="G17" s="36"/>
      <c r="H17" s="36"/>
      <c r="I17" s="36"/>
      <c r="J17" s="36"/>
      <c r="K17" s="36"/>
      <c r="L17" s="36"/>
      <c r="M17" s="36"/>
      <c r="N17" s="36"/>
      <c r="O17" s="36"/>
      <c r="P17" s="36"/>
      <c r="Q17" s="12"/>
      <c r="R17" s="12"/>
      <c r="S17" s="12"/>
      <c r="T17" s="12"/>
      <c r="U17" s="12"/>
      <c r="V17" s="12"/>
      <c r="W17" s="12"/>
    </row>
    <row r="18" spans="2:65" x14ac:dyDescent="0.3">
      <c r="B18" s="12"/>
      <c r="C18" s="12"/>
      <c r="D18" s="12"/>
      <c r="E18" s="12"/>
      <c r="F18" s="12"/>
      <c r="G18" s="12"/>
      <c r="H18" s="12"/>
      <c r="I18" s="12"/>
      <c r="J18" s="12"/>
      <c r="K18" s="12"/>
      <c r="L18" s="12"/>
      <c r="M18" s="12"/>
      <c r="N18" s="12"/>
      <c r="O18" s="12"/>
      <c r="P18" s="12"/>
      <c r="Q18" s="12"/>
      <c r="R18" s="12"/>
      <c r="S18" s="12"/>
      <c r="T18" s="12"/>
      <c r="U18" s="12"/>
      <c r="V18" s="12"/>
      <c r="W18" s="12"/>
    </row>
    <row r="19" spans="2:65" x14ac:dyDescent="0.3">
      <c r="B19" s="12"/>
      <c r="C19" s="12"/>
      <c r="D19" s="12"/>
      <c r="E19" s="12"/>
      <c r="F19" s="12"/>
      <c r="G19" s="12"/>
      <c r="H19" s="12"/>
      <c r="I19" s="12"/>
      <c r="J19" s="12"/>
      <c r="K19" s="12"/>
      <c r="L19" s="12"/>
      <c r="M19" s="12"/>
      <c r="N19" s="12"/>
      <c r="O19" s="12"/>
      <c r="P19" s="12"/>
      <c r="Q19" s="12"/>
      <c r="R19" s="12"/>
      <c r="S19" s="12"/>
      <c r="T19" s="12"/>
      <c r="U19" s="12"/>
      <c r="V19" s="12"/>
      <c r="W19" s="12"/>
    </row>
    <row r="23" spans="2:65" x14ac:dyDescent="0.3">
      <c r="E23" s="5"/>
    </row>
    <row r="24" spans="2:65" x14ac:dyDescent="0.3">
      <c r="BM24" s="9"/>
    </row>
  </sheetData>
  <phoneticPr fontId="18" type="noConversion"/>
  <conditionalFormatting sqref="E15 G15 I15 K15 M15 O15 Q15 S15">
    <cfRule type="expression" dxfId="4" priority="4">
      <formula>E$15&gt;E$14</formula>
    </cfRule>
  </conditionalFormatting>
  <conditionalFormatting sqref="E16 G16 I16 K16 M16 O16 Q16 S16">
    <cfRule type="expression" dxfId="3" priority="3">
      <formula>E$16&gt;E$14</formula>
    </cfRule>
  </conditionalFormatting>
  <conditionalFormatting sqref="U15">
    <cfRule type="expression" dxfId="2" priority="2">
      <formula>U$15&gt;U$14</formula>
    </cfRule>
  </conditionalFormatting>
  <conditionalFormatting sqref="U16">
    <cfRule type="expression" dxfId="1" priority="1">
      <formula>U$16&gt;U$14</formula>
    </cfRule>
  </conditionalFormatting>
  <dataValidations count="2">
    <dataValidation allowBlank="1" showInputMessage="1" showErrorMessage="1" prompt="The sheet contains details of Internship Placement - Table 1 across cells B2:V10 and Internship Placement - Table 2 across cells B12:V17." sqref="A1" xr:uid="{E257B4F7-630C-433F-88ED-13E095E5D6E1}"/>
    <dataValidation allowBlank="1" showErrorMessage="1" sqref="C14:U14" xr:uid="{00000000-0002-0000-0300-000000000000}"/>
  </dataValidations>
  <hyperlinks>
    <hyperlink ref="B16" location="Internships!B17" tooltip="*" display="Students who obtained half-time internships* (if applicable)" xr:uid="{5806C704-F005-48B8-958E-46E41089E912}"/>
  </hyperlinks>
  <pageMargins left="0.7" right="0.7" top="0.75" bottom="0.75" header="0.3" footer="0.3"/>
  <pageSetup scale="47" orientation="landscape"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499984740745262"/>
    <pageSetUpPr fitToPage="1"/>
  </sheetPr>
  <dimension ref="A1:V12"/>
  <sheetViews>
    <sheetView showWhiteSpace="0" zoomScale="50" zoomScaleNormal="50" zoomScalePageLayoutView="70" workbookViewId="0">
      <selection activeCell="D5" sqref="D5"/>
    </sheetView>
  </sheetViews>
  <sheetFormatPr defaultColWidth="5.77734375" defaultRowHeight="14.4" x14ac:dyDescent="0.3"/>
  <cols>
    <col min="1" max="1" width="3.77734375" style="1" customWidth="1"/>
    <col min="2" max="2" width="25.77734375" style="1" customWidth="1"/>
    <col min="3" max="22" width="10.77734375" style="6" customWidth="1"/>
    <col min="23" max="16384" width="5.77734375" style="1"/>
  </cols>
  <sheetData>
    <row r="1" spans="1:22" x14ac:dyDescent="0.3">
      <c r="A1" s="12"/>
      <c r="C1" s="17"/>
      <c r="D1" s="17"/>
      <c r="E1" s="17"/>
      <c r="F1" s="17"/>
      <c r="G1" s="17"/>
      <c r="H1" s="17"/>
      <c r="I1" s="17"/>
      <c r="J1" s="17"/>
      <c r="K1" s="17"/>
      <c r="L1" s="17"/>
      <c r="M1" s="17"/>
      <c r="N1" s="17"/>
      <c r="O1" s="17"/>
      <c r="P1" s="17"/>
      <c r="Q1" s="17"/>
      <c r="R1" s="17"/>
      <c r="S1" s="17"/>
      <c r="T1" s="17"/>
      <c r="U1" s="17"/>
      <c r="V1" s="17"/>
    </row>
    <row r="2" spans="1:22" ht="18" thickBot="1" x14ac:dyDescent="0.35">
      <c r="B2" s="13" t="s">
        <v>72</v>
      </c>
      <c r="C2" s="17"/>
      <c r="D2" s="17"/>
      <c r="E2" s="17"/>
      <c r="F2" s="17"/>
      <c r="G2" s="17"/>
      <c r="H2" s="17"/>
      <c r="I2" s="17"/>
      <c r="J2" s="17"/>
      <c r="K2" s="17"/>
      <c r="L2" s="17"/>
      <c r="M2" s="17"/>
      <c r="N2" s="17"/>
      <c r="O2" s="17"/>
      <c r="P2" s="17"/>
      <c r="Q2" s="17"/>
      <c r="R2" s="17"/>
      <c r="S2" s="17"/>
      <c r="T2" s="17"/>
      <c r="U2" s="17"/>
      <c r="V2" s="17"/>
    </row>
    <row r="3" spans="1:22" ht="77.55" customHeight="1" thickBot="1" x14ac:dyDescent="0.35">
      <c r="B3" s="80" t="s">
        <v>73</v>
      </c>
      <c r="C3" s="79" t="s">
        <v>74</v>
      </c>
      <c r="D3" s="79" t="s">
        <v>75</v>
      </c>
      <c r="E3" s="79" t="s">
        <v>76</v>
      </c>
      <c r="F3" s="79" t="s">
        <v>77</v>
      </c>
      <c r="G3" s="79" t="s">
        <v>78</v>
      </c>
      <c r="H3" s="79" t="s">
        <v>79</v>
      </c>
      <c r="I3" s="79" t="s">
        <v>80</v>
      </c>
      <c r="J3" s="79" t="s">
        <v>81</v>
      </c>
      <c r="K3" s="79" t="s">
        <v>82</v>
      </c>
      <c r="L3" s="79" t="s">
        <v>83</v>
      </c>
      <c r="M3" s="79" t="s">
        <v>84</v>
      </c>
      <c r="N3" s="79" t="s">
        <v>85</v>
      </c>
      <c r="O3" s="79" t="s">
        <v>86</v>
      </c>
      <c r="P3" s="79" t="s">
        <v>87</v>
      </c>
      <c r="Q3" s="79" t="s">
        <v>88</v>
      </c>
      <c r="R3" s="79" t="s">
        <v>89</v>
      </c>
      <c r="S3" s="79" t="s">
        <v>90</v>
      </c>
      <c r="T3" s="79" t="s">
        <v>91</v>
      </c>
      <c r="U3" s="79" t="s">
        <v>104</v>
      </c>
      <c r="V3" s="79" t="s">
        <v>105</v>
      </c>
    </row>
    <row r="4" spans="1:22" ht="51.75" customHeight="1" thickBot="1" x14ac:dyDescent="0.35">
      <c r="B4" s="56" t="s">
        <v>92</v>
      </c>
      <c r="C4" s="100">
        <v>10</v>
      </c>
      <c r="D4" s="101" t="s">
        <v>67</v>
      </c>
      <c r="E4" s="100">
        <v>12</v>
      </c>
      <c r="F4" s="101" t="s">
        <v>67</v>
      </c>
      <c r="G4" s="100">
        <v>18</v>
      </c>
      <c r="H4" s="101" t="s">
        <v>67</v>
      </c>
      <c r="I4" s="100">
        <v>12</v>
      </c>
      <c r="J4" s="101" t="s">
        <v>67</v>
      </c>
      <c r="K4" s="100">
        <v>10</v>
      </c>
      <c r="L4" s="101" t="s">
        <v>67</v>
      </c>
      <c r="M4" s="101">
        <v>10</v>
      </c>
      <c r="N4" s="101" t="s">
        <v>67</v>
      </c>
      <c r="O4" s="101">
        <v>11</v>
      </c>
      <c r="P4" s="101" t="s">
        <v>67</v>
      </c>
      <c r="Q4" s="101">
        <v>10</v>
      </c>
      <c r="R4" s="101" t="s">
        <v>67</v>
      </c>
      <c r="S4" s="101">
        <v>14</v>
      </c>
      <c r="T4" s="101" t="s">
        <v>67</v>
      </c>
      <c r="U4" s="113">
        <v>14</v>
      </c>
      <c r="V4" s="113" t="s">
        <v>67</v>
      </c>
    </row>
    <row r="5" spans="1:22" ht="47.25" customHeight="1" thickBot="1" x14ac:dyDescent="0.35">
      <c r="B5" s="57" t="s">
        <v>93</v>
      </c>
      <c r="C5" s="100">
        <v>9</v>
      </c>
      <c r="D5" s="102">
        <f>C5/C$4*100</f>
        <v>90</v>
      </c>
      <c r="E5" s="100">
        <v>12</v>
      </c>
      <c r="F5" s="102">
        <f>E5/E$4*100</f>
        <v>100</v>
      </c>
      <c r="G5" s="100">
        <v>17</v>
      </c>
      <c r="H5" s="102">
        <f>G5/G$4*100</f>
        <v>94.444444444444443</v>
      </c>
      <c r="I5" s="100">
        <v>12</v>
      </c>
      <c r="J5" s="101">
        <f>I5/I$4*100</f>
        <v>100</v>
      </c>
      <c r="K5" s="100">
        <v>7</v>
      </c>
      <c r="L5" s="113">
        <f>K5/K$4*100</f>
        <v>70</v>
      </c>
      <c r="M5" s="113">
        <v>0</v>
      </c>
      <c r="N5" s="113">
        <f>M5/M$4*100</f>
        <v>0</v>
      </c>
      <c r="O5" s="113">
        <v>0</v>
      </c>
      <c r="P5" s="113">
        <f>O5/O$4*100</f>
        <v>0</v>
      </c>
      <c r="Q5" s="113">
        <v>0</v>
      </c>
      <c r="R5" s="113">
        <f>Q5/Q$4*100</f>
        <v>0</v>
      </c>
      <c r="S5" s="113">
        <v>0</v>
      </c>
      <c r="T5" s="113">
        <f>S5/S$4*100</f>
        <v>0</v>
      </c>
      <c r="U5" s="113">
        <v>0</v>
      </c>
      <c r="V5" s="113">
        <f>U5/U$4*100</f>
        <v>0</v>
      </c>
    </row>
    <row r="6" spans="1:22" ht="32.25" customHeight="1" thickBot="1" x14ac:dyDescent="0.35">
      <c r="B6" s="57" t="s">
        <v>94</v>
      </c>
      <c r="C6" s="100">
        <v>0</v>
      </c>
      <c r="D6" s="102">
        <f>C6/C$4*100</f>
        <v>0</v>
      </c>
      <c r="E6" s="100">
        <v>0</v>
      </c>
      <c r="F6" s="102">
        <f>E6/E$4*100</f>
        <v>0</v>
      </c>
      <c r="G6" s="100">
        <v>0</v>
      </c>
      <c r="H6" s="102">
        <f>G6/G$4*100</f>
        <v>0</v>
      </c>
      <c r="I6" s="100">
        <v>0</v>
      </c>
      <c r="J6" s="101">
        <f>I6/I$4*100</f>
        <v>0</v>
      </c>
      <c r="K6" s="100">
        <v>3</v>
      </c>
      <c r="L6" s="113">
        <f>K6/K$4*100</f>
        <v>30</v>
      </c>
      <c r="M6" s="113">
        <v>10</v>
      </c>
      <c r="N6" s="114">
        <f>M6/M$4*100</f>
        <v>100</v>
      </c>
      <c r="O6" s="113">
        <v>11</v>
      </c>
      <c r="P6" s="114">
        <f>O6/O$4*100</f>
        <v>100</v>
      </c>
      <c r="Q6" s="113">
        <v>10</v>
      </c>
      <c r="R6" s="114">
        <f>Q6/Q$4*100</f>
        <v>100</v>
      </c>
      <c r="S6" s="113">
        <v>10</v>
      </c>
      <c r="T6" s="114">
        <f>S6/S$4*100</f>
        <v>71.428571428571431</v>
      </c>
      <c r="U6" s="113">
        <v>12</v>
      </c>
      <c r="V6" s="114">
        <f>U6/U$4*100</f>
        <v>85.714285714285708</v>
      </c>
    </row>
    <row r="7" spans="1:22" ht="49.5" customHeight="1" thickBot="1" x14ac:dyDescent="0.35">
      <c r="B7" s="58" t="s">
        <v>95</v>
      </c>
      <c r="C7" s="100">
        <v>1</v>
      </c>
      <c r="D7" s="102">
        <f>C7/C$4*100</f>
        <v>10</v>
      </c>
      <c r="E7" s="100">
        <v>0</v>
      </c>
      <c r="F7" s="102">
        <f>E7/E$4*100</f>
        <v>0</v>
      </c>
      <c r="G7" s="100">
        <v>1</v>
      </c>
      <c r="H7" s="102">
        <f>G7/G$4*100</f>
        <v>5.5555555555555554</v>
      </c>
      <c r="I7" s="100">
        <v>0</v>
      </c>
      <c r="J7" s="101">
        <f>I7/I$4*100</f>
        <v>0</v>
      </c>
      <c r="K7" s="100">
        <v>0</v>
      </c>
      <c r="L7" s="113">
        <f>K7/K$4*100</f>
        <v>0</v>
      </c>
      <c r="M7" s="113">
        <v>0</v>
      </c>
      <c r="N7" s="114">
        <f>M7/M$4*100</f>
        <v>0</v>
      </c>
      <c r="O7" s="113">
        <v>0</v>
      </c>
      <c r="P7" s="114">
        <f>O7/O$4*100</f>
        <v>0</v>
      </c>
      <c r="Q7" s="113">
        <v>0</v>
      </c>
      <c r="R7" s="114">
        <f>Q7/Q$4*100</f>
        <v>0</v>
      </c>
      <c r="S7" s="113">
        <v>4</v>
      </c>
      <c r="T7" s="114">
        <f>S7/S$4*100</f>
        <v>28.571428571428569</v>
      </c>
      <c r="U7" s="113">
        <v>2</v>
      </c>
      <c r="V7" s="114">
        <f>U7/U$4*100</f>
        <v>14.285714285714285</v>
      </c>
    </row>
    <row r="8" spans="1:22" x14ac:dyDescent="0.3">
      <c r="B8" s="18"/>
      <c r="C8" s="19"/>
      <c r="D8" s="19"/>
      <c r="E8" s="19"/>
      <c r="F8" s="19"/>
      <c r="G8" s="19"/>
      <c r="H8" s="19"/>
      <c r="I8" s="19"/>
      <c r="J8" s="19"/>
      <c r="K8" s="19"/>
      <c r="L8" s="19"/>
      <c r="M8" s="19"/>
      <c r="N8" s="19"/>
      <c r="O8" s="19"/>
      <c r="P8" s="19"/>
      <c r="Q8" s="19"/>
      <c r="R8" s="19"/>
      <c r="S8" s="19"/>
      <c r="T8" s="19"/>
      <c r="U8" s="19"/>
      <c r="V8" s="19"/>
    </row>
    <row r="9" spans="1:22" x14ac:dyDescent="0.3">
      <c r="B9" s="12"/>
      <c r="C9" s="17"/>
      <c r="D9" s="17"/>
      <c r="E9" s="17"/>
      <c r="F9" s="17"/>
      <c r="G9" s="17"/>
      <c r="H9" s="17"/>
      <c r="I9" s="17"/>
      <c r="J9" s="17"/>
      <c r="K9" s="17"/>
      <c r="L9" s="17"/>
      <c r="M9" s="17"/>
      <c r="N9" s="17"/>
      <c r="O9" s="17"/>
      <c r="P9" s="17"/>
      <c r="Q9" s="17"/>
      <c r="R9" s="17"/>
      <c r="S9" s="17"/>
      <c r="T9" s="17"/>
      <c r="U9" s="17"/>
      <c r="V9" s="17"/>
    </row>
    <row r="10" spans="1:22" x14ac:dyDescent="0.3">
      <c r="B10" s="12"/>
      <c r="C10" s="17"/>
      <c r="D10" s="17"/>
      <c r="E10" s="17"/>
      <c r="F10" s="17"/>
      <c r="G10" s="17"/>
      <c r="H10" s="17"/>
      <c r="I10" s="17"/>
      <c r="J10" s="17"/>
      <c r="K10" s="17"/>
      <c r="L10" s="17"/>
      <c r="M10" s="17"/>
      <c r="N10" s="17"/>
      <c r="O10" s="17"/>
      <c r="P10" s="17"/>
      <c r="Q10" s="17"/>
      <c r="R10" s="17"/>
      <c r="S10" s="17"/>
      <c r="T10" s="17"/>
      <c r="U10" s="17"/>
      <c r="V10" s="17"/>
    </row>
    <row r="11" spans="1:22" x14ac:dyDescent="0.3">
      <c r="B11" s="12"/>
      <c r="C11" s="17"/>
      <c r="D11" s="17"/>
      <c r="E11" s="17"/>
      <c r="F11" s="17"/>
      <c r="G11" s="17"/>
      <c r="H11" s="17"/>
      <c r="I11" s="17"/>
      <c r="J11" s="17"/>
      <c r="K11" s="17"/>
      <c r="L11" s="17"/>
      <c r="M11" s="17"/>
      <c r="N11" s="17"/>
      <c r="O11" s="17"/>
      <c r="P11" s="17"/>
      <c r="Q11" s="17"/>
      <c r="R11" s="17"/>
      <c r="S11" s="17"/>
      <c r="T11" s="17"/>
      <c r="U11" s="17"/>
      <c r="V11" s="17"/>
    </row>
    <row r="12" spans="1:22" x14ac:dyDescent="0.3">
      <c r="B12" s="12"/>
      <c r="C12" s="17"/>
      <c r="D12" s="17"/>
      <c r="E12" s="17"/>
      <c r="F12" s="17"/>
      <c r="G12" s="17"/>
      <c r="H12" s="17"/>
      <c r="I12" s="17"/>
      <c r="J12" s="17"/>
      <c r="K12" s="17"/>
      <c r="L12" s="17"/>
      <c r="M12" s="17"/>
      <c r="N12" s="17"/>
      <c r="O12" s="17"/>
      <c r="P12" s="17"/>
      <c r="Q12" s="17"/>
      <c r="R12" s="17"/>
      <c r="S12" s="17"/>
      <c r="T12" s="17"/>
      <c r="U12" s="17"/>
      <c r="V12" s="17"/>
    </row>
  </sheetData>
  <phoneticPr fontId="18" type="noConversion"/>
  <dataValidations count="1">
    <dataValidation allowBlank="1" showInputMessage="1" showErrorMessage="1" prompt="The sheet contains details of Attrition across cells B2:V7." sqref="A1" xr:uid="{2ECDDC2B-0E3B-4878-B9D7-88445E691C52}"/>
  </dataValidations>
  <pageMargins left="0.7" right="0.7" top="0.75" bottom="0.75" header="0.3" footer="0.3"/>
  <pageSetup fitToWidth="2"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B2:D15"/>
  <sheetViews>
    <sheetView tabSelected="1" zoomScaleNormal="100" workbookViewId="0">
      <selection activeCell="J11" sqref="J11"/>
    </sheetView>
  </sheetViews>
  <sheetFormatPr defaultColWidth="9.109375" defaultRowHeight="14.4" x14ac:dyDescent="0.3"/>
  <cols>
    <col min="1" max="1" width="3.33203125" style="1" customWidth="1"/>
    <col min="2" max="2" width="58.21875" style="1" bestFit="1" customWidth="1"/>
    <col min="3" max="3" width="24.109375" style="1" bestFit="1" customWidth="1"/>
    <col min="4" max="16384" width="9.109375" style="1"/>
  </cols>
  <sheetData>
    <row r="2" spans="2:4" ht="18" customHeight="1" x14ac:dyDescent="0.3">
      <c r="B2" s="13" t="s">
        <v>96</v>
      </c>
      <c r="C2" s="20"/>
    </row>
    <row r="3" spans="2:4" ht="15" thickBot="1" x14ac:dyDescent="0.35">
      <c r="B3" s="49" t="s">
        <v>8</v>
      </c>
      <c r="C3" s="52" t="s">
        <v>135</v>
      </c>
    </row>
    <row r="4" spans="2:4" ht="27.6" x14ac:dyDescent="0.3">
      <c r="B4" s="37" t="s">
        <v>97</v>
      </c>
      <c r="C4" s="47">
        <v>103</v>
      </c>
    </row>
    <row r="5" spans="2:4" ht="28.2" thickBot="1" x14ac:dyDescent="0.35">
      <c r="B5" s="40" t="s">
        <v>98</v>
      </c>
      <c r="C5" s="48">
        <v>93</v>
      </c>
    </row>
    <row r="6" spans="2:4" ht="15" customHeight="1" x14ac:dyDescent="0.3">
      <c r="B6" s="50" t="s">
        <v>99</v>
      </c>
      <c r="C6" s="51">
        <f>C5/C4</f>
        <v>0.90291262135922334</v>
      </c>
    </row>
    <row r="7" spans="2:4" x14ac:dyDescent="0.3">
      <c r="B7" s="4"/>
      <c r="C7" s="7"/>
    </row>
    <row r="8" spans="2:4" x14ac:dyDescent="0.3">
      <c r="B8" s="8"/>
    </row>
    <row r="15" spans="2:4" x14ac:dyDescent="0.3">
      <c r="D15" s="10"/>
    </row>
  </sheetData>
  <protectedRanges>
    <protectedRange sqref="C3" name="Range1"/>
  </protectedRanges>
  <conditionalFormatting sqref="C4:C6">
    <cfRule type="expression" dxfId="0" priority="1">
      <formula>$C$5&gt;$C$4</formula>
    </cfRule>
  </conditionalFormatting>
  <dataValidations xWindow="759" yWindow="469" count="2">
    <dataValidation allowBlank="1" showInputMessage="1" showErrorMessage="1" prompt="Please do not change this year range - doing so will make your tables noncompliant_x000a_" sqref="C3" xr:uid="{00000000-0002-0000-0500-000002000000}"/>
    <dataValidation allowBlank="1" showInputMessage="1" showErrorMessage="1" prompt="The sheet contains details of Licensure across cells B2:C6." sqref="A1" xr:uid="{AFB24005-AAB4-4B56-AA39-C478DF514403}"/>
  </dataValidations>
  <pageMargins left="0.7" right="0.7" top="0.75" bottom="0.75" header="0.3" footer="0.3"/>
  <pageSetup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
  <sheetViews>
    <sheetView workbookViewId="0">
      <selection activeCell="A3" sqref="A3"/>
    </sheetView>
  </sheetViews>
  <sheetFormatPr defaultRowHeight="14.4" x14ac:dyDescent="0.3"/>
  <sheetData>
    <row r="1" spans="1:1" x14ac:dyDescent="0.3">
      <c r="A1" t="s">
        <v>100</v>
      </c>
    </row>
    <row r="2" spans="1:1" x14ac:dyDescent="0.3">
      <c r="A2" t="s">
        <v>101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07D100EA43E644A95A1AFA277A9D8AC" ma:contentTypeVersion="18" ma:contentTypeDescription="Create a new document." ma:contentTypeScope="" ma:versionID="b7b594910a6a16b13b9133a8e5030f5f">
  <xsd:schema xmlns:xsd="http://www.w3.org/2001/XMLSchema" xmlns:xs="http://www.w3.org/2001/XMLSchema" xmlns:p="http://schemas.microsoft.com/office/2006/metadata/properties" xmlns:ns2="d90a9632-a870-49ae-9378-225bd5c60b0a" xmlns:ns3="0432d51d-9459-41b2-acee-fcf93e3ac757" targetNamespace="http://schemas.microsoft.com/office/2006/metadata/properties" ma:root="true" ma:fieldsID="b402e5864f7ce639b54c6e89d5291f51" ns2:_="" ns3:_="">
    <xsd:import namespace="d90a9632-a870-49ae-9378-225bd5c60b0a"/>
    <xsd:import namespace="0432d51d-9459-41b2-acee-fcf93e3ac7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number" minOccurs="0"/>
                <xsd:element ref="ns2:num"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a9632-a870-49ae-9378-225bd5c60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number" ma:index="19" nillable="true" ma:displayName="number" ma:decimals="0" ma:default="1" ma:format="Dropdown" ma:internalName="number" ma:percentage="FALSE">
      <xsd:simpleType>
        <xsd:restriction base="dms:Number"/>
      </xsd:simpleType>
    </xsd:element>
    <xsd:element name="num" ma:index="20" nillable="true" ma:displayName="num" ma:decimals="0" ma:default="0" ma:format="Dropdown" ma:internalName="num"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a90e3c1-78cc-48c0-ab9c-8ece4e3baa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32d51d-9459-41b2-acee-fcf93e3ac7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e204a33-9b14-470d-8dbf-6e240d595de5}" ma:internalName="TaxCatchAll" ma:showField="CatchAllData" ma:web="0432d51d-9459-41b2-acee-fcf93e3ac7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umber xmlns="d90a9632-a870-49ae-9378-225bd5c60b0a">1</number>
    <num xmlns="d90a9632-a870-49ae-9378-225bd5c60b0a">0</num>
    <TaxCatchAll xmlns="0432d51d-9459-41b2-acee-fcf93e3ac757" xsi:nil="true"/>
    <lcf76f155ced4ddcb4097134ff3c332f xmlns="d90a9632-a870-49ae-9378-225bd5c60b0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76CE6D0-ACEB-4859-9E62-57190C028EDE}">
  <ds:schemaRefs>
    <ds:schemaRef ds:uri="http://schemas.microsoft.com/sharepoint/v3/contenttype/forms"/>
  </ds:schemaRefs>
</ds:datastoreItem>
</file>

<file path=customXml/itemProps2.xml><?xml version="1.0" encoding="utf-8"?>
<ds:datastoreItem xmlns:ds="http://schemas.openxmlformats.org/officeDocument/2006/customXml" ds:itemID="{931776C5-68C6-403A-AB09-717387BE9A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a9632-a870-49ae-9378-225bd5c60b0a"/>
    <ds:schemaRef ds:uri="0432d51d-9459-41b2-acee-fcf93e3ac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ED7EAB-8506-4B56-BC0A-628B4B30040C}">
  <ds:schemaRefs>
    <ds:schemaRef ds:uri="http://schemas.microsoft.com/office/2006/metadata/properties"/>
    <ds:schemaRef ds:uri="http://schemas.microsoft.com/office/infopath/2007/PartnerControls"/>
    <ds:schemaRef ds:uri="d90a9632-a870-49ae-9378-225bd5c60b0a"/>
    <ds:schemaRef ds:uri="0432d51d-9459-41b2-acee-fcf93e3ac7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Program Disclosures</vt:lpstr>
      <vt:lpstr>Time to Completion</vt:lpstr>
      <vt:lpstr>Program Costs</vt:lpstr>
      <vt:lpstr>Internships</vt:lpstr>
      <vt:lpstr>Attrition</vt:lpstr>
      <vt:lpstr>Licensure</vt:lpstr>
      <vt:lpstr>Sheet1</vt:lpstr>
      <vt:lpstr>Attrition!Print_Area</vt:lpstr>
      <vt:lpstr>Internships!Print_Area</vt:lpstr>
      <vt:lpstr>Licensure!Print_Area</vt:lpstr>
      <vt:lpstr>'Program Costs'!Print_Area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c-26d-template</dc:title>
  <dc:subject/>
  <dc:creator>Gioia, Sarah</dc:creator>
  <cp:keywords/>
  <dc:description/>
  <cp:lastModifiedBy>William R Kennedy</cp:lastModifiedBy>
  <cp:revision/>
  <dcterms:created xsi:type="dcterms:W3CDTF">2012-01-26T19:32:49Z</dcterms:created>
  <dcterms:modified xsi:type="dcterms:W3CDTF">2024-09-05T21:51:05Z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0x010100807D100EA43E644A95A1AFA277A9D8AC</vt:lpwstr>
  </property>
</Properties>
</file>